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25" documentId="13_ncr:1_{74255756-FD86-4C69-9330-29176FC9C889}" xr6:coauthVersionLast="47" xr6:coauthVersionMax="47" xr10:uidLastSave="{1C0204D7-C441-469E-92AB-788F869F51D9}"/>
  <workbookProtection workbookAlgorithmName="SHA-512" workbookHashValue="a8h7MkmicDyf3tWvHuJ9uGat3erjV6vNm4jv88OZJYqxeKDZYr4bYYc5N+Y5xOmSn2Rj0bzA0qKR0YO8jIWo6A==" workbookSaltValue="QV4A16ltG7DqAIyoXEqFCA==" workbookSpinCount="100000" lockStructure="1"/>
  <bookViews>
    <workbookView xWindow="-120" yWindow="-16320" windowWidth="29040" windowHeight="15840" tabRatio="680" xr2:uid="{00000000-000D-0000-FFFF-FFFF00000000}"/>
  </bookViews>
  <sheets>
    <sheet name="１．養殖施設の設置状況" sheetId="6" r:id="rId1"/>
    <sheet name="２．種苗の活込状況及び入手先" sheetId="7" r:id="rId2"/>
    <sheet name="別添" sheetId="14" r:id="rId3"/>
    <sheet name="３．移送した状況" sheetId="8" r:id="rId4"/>
    <sheet name="４．移送された状況" sheetId="9" r:id="rId5"/>
    <sheet name="５．斃死状況" sheetId="16" r:id="rId6"/>
    <sheet name="６．出荷状況" sheetId="10" r:id="rId7"/>
    <sheet name="【自動集計表】" sheetId="15" r:id="rId8"/>
    <sheet name="Sheet1" sheetId="17" r:id="rId9"/>
  </sheets>
  <definedNames>
    <definedName name="_xlnm.Print_Area" localSheetId="0">'１．養殖施設の設置状況'!$A$1:$E$39</definedName>
    <definedName name="_xlnm.Print_Area" localSheetId="1">'２．種苗の活込状況及び入手先'!$A$1:$G$36</definedName>
    <definedName name="_xlnm.Print_Area" localSheetId="3">'３．移送した状況'!$A$1:$H$36</definedName>
    <definedName name="_xlnm.Print_Area" localSheetId="4">'４．移送された状況'!$A$1:$G$33</definedName>
    <definedName name="_xlnm.Print_Area" localSheetId="5">'５．斃死状況'!$A$1:$F$34</definedName>
    <definedName name="_xlnm.Print_Area" localSheetId="6">'６．出荷状況'!$A$1:$F$34</definedName>
    <definedName name="_xlnm.Print_Area" localSheetId="2">別添!$A$1:$F$136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8" i="14" l="1"/>
  <c r="G9" i="14"/>
  <c r="G10" i="14"/>
  <c r="G11" i="14"/>
  <c r="G12" i="14"/>
  <c r="G13" i="14"/>
  <c r="G14" i="14"/>
  <c r="G15" i="14"/>
  <c r="G16" i="14"/>
  <c r="G17" i="14"/>
  <c r="G18" i="14"/>
  <c r="G19" i="14"/>
  <c r="G20" i="14"/>
  <c r="G21" i="14"/>
  <c r="G22" i="14"/>
  <c r="G23" i="14"/>
  <c r="G24" i="14"/>
  <c r="G25" i="14"/>
  <c r="G26" i="14"/>
  <c r="G27" i="14"/>
  <c r="G28" i="14"/>
  <c r="G29" i="14"/>
  <c r="G30" i="14"/>
  <c r="G31" i="14"/>
  <c r="G32" i="14"/>
  <c r="G33" i="14"/>
  <c r="G34" i="14"/>
  <c r="G35" i="14"/>
  <c r="G36" i="14"/>
  <c r="G37" i="14"/>
  <c r="G38" i="14"/>
  <c r="G39" i="14"/>
  <c r="G40" i="14"/>
  <c r="G41" i="14"/>
  <c r="G42" i="14"/>
  <c r="G43" i="14"/>
  <c r="G44" i="14"/>
  <c r="G45" i="14"/>
  <c r="G46" i="14"/>
  <c r="G47" i="14"/>
  <c r="G48" i="14"/>
  <c r="G49" i="14"/>
  <c r="G50" i="14"/>
  <c r="G51" i="14"/>
  <c r="G52" i="14"/>
  <c r="G53" i="14"/>
  <c r="G54" i="14"/>
  <c r="G55" i="14"/>
  <c r="G56" i="14"/>
  <c r="G57" i="14"/>
  <c r="G58" i="14"/>
  <c r="G59" i="14"/>
  <c r="G60" i="14"/>
  <c r="G61" i="14"/>
  <c r="G62" i="14"/>
  <c r="G63" i="14"/>
  <c r="G64" i="14"/>
  <c r="G65" i="14"/>
  <c r="G66" i="14"/>
  <c r="G67" i="14"/>
  <c r="G68" i="14"/>
  <c r="G69" i="14"/>
  <c r="G70" i="14"/>
  <c r="G71" i="14"/>
  <c r="G72" i="14"/>
  <c r="G73" i="14"/>
  <c r="G74" i="14"/>
  <c r="G75" i="14"/>
  <c r="G76" i="14"/>
  <c r="G77" i="14"/>
  <c r="G78" i="14"/>
  <c r="G79" i="14"/>
  <c r="G80" i="14"/>
  <c r="G81" i="14"/>
  <c r="G82" i="14"/>
  <c r="G83" i="14"/>
  <c r="G84" i="14"/>
  <c r="G85" i="14"/>
  <c r="G86" i="14"/>
  <c r="G87" i="14"/>
  <c r="G88" i="14"/>
  <c r="G89" i="14"/>
  <c r="G90" i="14"/>
  <c r="G91" i="14"/>
  <c r="G92" i="14"/>
  <c r="G93" i="14"/>
  <c r="G94" i="14"/>
  <c r="G95" i="14"/>
  <c r="G96" i="14"/>
  <c r="G97" i="14"/>
  <c r="G98" i="14"/>
  <c r="G99" i="14"/>
  <c r="G100" i="14"/>
  <c r="G101" i="14"/>
  <c r="G102" i="14"/>
  <c r="G103" i="14"/>
  <c r="G104" i="14"/>
  <c r="G105" i="14"/>
  <c r="G106" i="14"/>
  <c r="G107" i="14"/>
  <c r="G108" i="14"/>
  <c r="G109" i="14"/>
  <c r="G110" i="14"/>
  <c r="G111" i="14"/>
  <c r="G112" i="14"/>
  <c r="G113" i="14"/>
  <c r="G114" i="14"/>
  <c r="G115" i="14"/>
  <c r="G116" i="14"/>
  <c r="G117" i="14"/>
  <c r="G118" i="14"/>
  <c r="G119" i="14"/>
  <c r="G120" i="14"/>
  <c r="G121" i="14"/>
  <c r="G122" i="14"/>
  <c r="G123" i="14"/>
  <c r="G124" i="14"/>
  <c r="G125" i="14"/>
  <c r="G126" i="14"/>
  <c r="G127" i="14"/>
  <c r="G128" i="14"/>
  <c r="G129" i="14"/>
  <c r="G130" i="14"/>
  <c r="G131" i="14"/>
  <c r="G132" i="14"/>
  <c r="G133" i="14"/>
  <c r="G134" i="14"/>
  <c r="G135" i="14"/>
  <c r="G136" i="14"/>
  <c r="G137" i="14"/>
  <c r="G138" i="14"/>
  <c r="G139" i="14"/>
  <c r="G140" i="14"/>
  <c r="G141" i="14"/>
  <c r="G142" i="14"/>
  <c r="G143" i="14"/>
  <c r="G144" i="14"/>
  <c r="G145" i="14"/>
  <c r="G146" i="14"/>
  <c r="G147" i="14"/>
  <c r="G148" i="14"/>
  <c r="G149" i="14"/>
  <c r="G150" i="14"/>
  <c r="G151" i="14"/>
  <c r="G152" i="14"/>
  <c r="G153" i="14"/>
  <c r="G154" i="14"/>
  <c r="G155" i="14"/>
  <c r="G156" i="14"/>
  <c r="G157" i="14"/>
  <c r="G158" i="14"/>
  <c r="G159" i="14"/>
  <c r="G160" i="14"/>
  <c r="G161" i="14"/>
  <c r="G162" i="14"/>
  <c r="G163" i="14"/>
  <c r="G164" i="14"/>
  <c r="G165" i="14"/>
  <c r="G166" i="14"/>
  <c r="G167" i="14"/>
  <c r="G168" i="14"/>
  <c r="G169" i="14"/>
  <c r="G170" i="14"/>
  <c r="G171" i="14"/>
  <c r="G172" i="14"/>
  <c r="G173" i="14"/>
  <c r="G174" i="14"/>
  <c r="G175" i="14"/>
  <c r="G176" i="14"/>
  <c r="G177" i="14"/>
  <c r="G178" i="14"/>
  <c r="G179" i="14"/>
  <c r="G180" i="14"/>
  <c r="G181" i="14"/>
  <c r="G182" i="14"/>
  <c r="G183" i="14"/>
  <c r="G184" i="14"/>
  <c r="G185" i="14"/>
  <c r="G186" i="14"/>
  <c r="G187" i="14"/>
  <c r="G188" i="14"/>
  <c r="G189" i="14"/>
  <c r="G190" i="14"/>
  <c r="G191" i="14"/>
  <c r="G192" i="14"/>
  <c r="G193" i="14"/>
  <c r="G194" i="14"/>
  <c r="G195" i="14"/>
  <c r="G196" i="14"/>
  <c r="G197" i="14"/>
  <c r="G198" i="14"/>
  <c r="G199" i="14"/>
  <c r="G200" i="14"/>
  <c r="G201" i="14"/>
  <c r="G202" i="14"/>
  <c r="G203" i="14"/>
  <c r="G204" i="14"/>
  <c r="G205" i="14"/>
  <c r="G206" i="14"/>
  <c r="G207" i="14"/>
  <c r="G208" i="14"/>
  <c r="G209" i="14"/>
  <c r="G210" i="14"/>
  <c r="G211" i="14"/>
  <c r="G212" i="14"/>
  <c r="G213" i="14"/>
  <c r="G214" i="14"/>
  <c r="G7" i="14"/>
  <c r="A5" i="6" l="1"/>
  <c r="B3" i="14" s="1"/>
  <c r="K9" i="10"/>
  <c r="K8" i="10"/>
  <c r="K7" i="10"/>
  <c r="K6" i="10"/>
  <c r="K5" i="10"/>
  <c r="K4" i="10"/>
  <c r="K3" i="10"/>
  <c r="K2" i="10"/>
  <c r="K1" i="10"/>
  <c r="K9" i="8"/>
  <c r="K8" i="8"/>
  <c r="K7" i="8"/>
  <c r="K6" i="8"/>
  <c r="K5" i="8"/>
  <c r="K4" i="8"/>
  <c r="K3" i="8"/>
  <c r="K2" i="8"/>
  <c r="K1" i="8"/>
  <c r="K9" i="16"/>
  <c r="K8" i="16"/>
  <c r="K7" i="16"/>
  <c r="K6" i="16"/>
  <c r="K5" i="16"/>
  <c r="K4" i="16"/>
  <c r="K3" i="16"/>
  <c r="K2" i="16"/>
  <c r="K1" i="16"/>
  <c r="K9" i="9"/>
  <c r="K8" i="9"/>
  <c r="K7" i="9"/>
  <c r="K6" i="9"/>
  <c r="K5" i="9"/>
  <c r="K4" i="9"/>
  <c r="K3" i="9"/>
  <c r="K2" i="9"/>
  <c r="K1" i="9"/>
  <c r="K9" i="14"/>
  <c r="K8" i="14"/>
  <c r="K7" i="14"/>
  <c r="K6" i="14"/>
  <c r="K5" i="14"/>
  <c r="K4" i="14"/>
  <c r="K3" i="14"/>
  <c r="K2" i="14"/>
  <c r="K1" i="14"/>
  <c r="K3" i="7"/>
  <c r="K2" i="7" l="1"/>
  <c r="K4" i="7"/>
  <c r="K5" i="7"/>
  <c r="K6" i="7"/>
  <c r="K7" i="7"/>
  <c r="K8" i="7"/>
  <c r="K9" i="7"/>
  <c r="K1" i="7"/>
  <c r="H7" i="15"/>
  <c r="C18" i="15" l="1"/>
  <c r="D16" i="15"/>
  <c r="D15" i="15"/>
  <c r="D14" i="15"/>
  <c r="D13" i="15"/>
  <c r="D12" i="15"/>
  <c r="D11" i="15"/>
  <c r="D10" i="15"/>
  <c r="D9" i="15"/>
  <c r="D8" i="15"/>
  <c r="D7" i="15"/>
  <c r="D6" i="15"/>
  <c r="D5" i="15"/>
  <c r="C16" i="15"/>
  <c r="C15" i="15"/>
  <c r="C14" i="15"/>
  <c r="C13" i="15"/>
  <c r="C12" i="15"/>
  <c r="C11" i="15"/>
  <c r="C10" i="15"/>
  <c r="C9" i="15"/>
  <c r="C8" i="15"/>
  <c r="C7" i="15"/>
  <c r="C6" i="15"/>
  <c r="C5" i="15"/>
  <c r="C17" i="15" l="1"/>
  <c r="E16" i="15"/>
  <c r="E5" i="15"/>
  <c r="F16" i="15"/>
  <c r="F7" i="15"/>
  <c r="F6" i="15"/>
  <c r="F5" i="15"/>
  <c r="I10" i="15"/>
  <c r="I16" i="15"/>
  <c r="I5" i="15"/>
  <c r="H16" i="15"/>
  <c r="H5" i="15"/>
  <c r="J5" i="15"/>
  <c r="Q16" i="15"/>
  <c r="P5" i="15"/>
  <c r="N6" i="15"/>
  <c r="N7" i="15"/>
  <c r="N8" i="15"/>
  <c r="N9" i="15"/>
  <c r="N10" i="15"/>
  <c r="N11" i="15"/>
  <c r="N12" i="15"/>
  <c r="N13" i="15"/>
  <c r="N14" i="15"/>
  <c r="N15" i="15"/>
  <c r="N16" i="15"/>
  <c r="N5" i="15"/>
  <c r="K6" i="15"/>
  <c r="K7" i="15"/>
  <c r="K8" i="15"/>
  <c r="K9" i="15"/>
  <c r="K10" i="15"/>
  <c r="K11" i="15"/>
  <c r="K12" i="15"/>
  <c r="K13" i="15"/>
  <c r="K14" i="15"/>
  <c r="K15" i="15"/>
  <c r="K16" i="15"/>
  <c r="K5" i="15"/>
  <c r="H6" i="15"/>
  <c r="H8" i="15"/>
  <c r="H9" i="15"/>
  <c r="H10" i="15"/>
  <c r="H11" i="15"/>
  <c r="H12" i="15"/>
  <c r="H13" i="15"/>
  <c r="H14" i="15"/>
  <c r="H15" i="15"/>
  <c r="I15" i="15"/>
  <c r="I14" i="15"/>
  <c r="I13" i="15"/>
  <c r="I12" i="15"/>
  <c r="I11" i="15"/>
  <c r="I9" i="15"/>
  <c r="I8" i="15"/>
  <c r="I7" i="15"/>
  <c r="I6" i="15"/>
  <c r="G16" i="15"/>
  <c r="G15" i="15"/>
  <c r="F15" i="15"/>
  <c r="G14" i="15"/>
  <c r="F14" i="15"/>
  <c r="G13" i="15"/>
  <c r="F13" i="15"/>
  <c r="G12" i="15"/>
  <c r="F12" i="15"/>
  <c r="G11" i="15"/>
  <c r="F11" i="15"/>
  <c r="G10" i="15"/>
  <c r="F10" i="15"/>
  <c r="G9" i="15"/>
  <c r="F9" i="15"/>
  <c r="G8" i="15"/>
  <c r="F8" i="15"/>
  <c r="G7" i="15"/>
  <c r="G6" i="15"/>
  <c r="G5" i="15"/>
  <c r="J6" i="15"/>
  <c r="P7" i="15"/>
  <c r="Q7" i="15"/>
  <c r="Q6" i="15"/>
  <c r="Q5" i="15"/>
  <c r="M5" i="15"/>
  <c r="C19" i="15"/>
  <c r="Q15" i="15"/>
  <c r="Q14" i="15"/>
  <c r="Q13" i="15"/>
  <c r="Q12" i="15"/>
  <c r="Q11" i="15"/>
  <c r="Q10" i="15"/>
  <c r="Q9" i="15"/>
  <c r="Q8" i="15"/>
  <c r="P16" i="15"/>
  <c r="P15" i="15"/>
  <c r="P14" i="15"/>
  <c r="P13" i="15"/>
  <c r="P12" i="15"/>
  <c r="P11" i="15"/>
  <c r="P10" i="15"/>
  <c r="P9" i="15"/>
  <c r="P8" i="15"/>
  <c r="P6" i="15"/>
  <c r="M16" i="15"/>
  <c r="M15" i="15"/>
  <c r="M14" i="15"/>
  <c r="M13" i="15"/>
  <c r="M12" i="15"/>
  <c r="M11" i="15"/>
  <c r="M10" i="15"/>
  <c r="M9" i="15"/>
  <c r="M8" i="15"/>
  <c r="M7" i="15"/>
  <c r="M6" i="15"/>
  <c r="J16" i="15"/>
  <c r="J15" i="15"/>
  <c r="J14" i="15"/>
  <c r="J13" i="15"/>
  <c r="J12" i="15"/>
  <c r="J11" i="15"/>
  <c r="J10" i="15"/>
  <c r="J9" i="15"/>
  <c r="J8" i="15"/>
  <c r="J7" i="15"/>
  <c r="E15" i="15"/>
  <c r="E14" i="15"/>
  <c r="E13" i="15"/>
  <c r="E12" i="15"/>
  <c r="E11" i="15"/>
  <c r="E10" i="15"/>
  <c r="E8" i="15"/>
  <c r="E9" i="15"/>
  <c r="E7" i="15"/>
  <c r="E6" i="15"/>
  <c r="K17" i="15" l="1"/>
  <c r="Q17" i="15"/>
  <c r="I17" i="15"/>
  <c r="P17" i="15"/>
  <c r="E17" i="15"/>
  <c r="M17" i="15"/>
  <c r="N17" i="15"/>
  <c r="O17" i="15" s="1"/>
  <c r="O11" i="15"/>
  <c r="J17" i="15"/>
  <c r="L5" i="15"/>
  <c r="G17" i="15"/>
  <c r="F17" i="15"/>
  <c r="H17" i="15"/>
  <c r="O10" i="15"/>
  <c r="O14" i="15"/>
  <c r="O6" i="15"/>
  <c r="O13" i="15"/>
  <c r="O7" i="15"/>
  <c r="O15" i="15"/>
  <c r="R5" i="15"/>
  <c r="R6" i="15" s="1"/>
  <c r="R7" i="15" s="1"/>
  <c r="R8" i="15" s="1"/>
  <c r="R9" i="15" s="1"/>
  <c r="R10" i="15" s="1"/>
  <c r="R11" i="15" s="1"/>
  <c r="R12" i="15" s="1"/>
  <c r="R13" i="15" s="1"/>
  <c r="R14" i="15" s="1"/>
  <c r="R15" i="15" s="1"/>
  <c r="R16" i="15" s="1"/>
  <c r="O9" i="15"/>
  <c r="L12" i="15"/>
  <c r="L14" i="15"/>
  <c r="O5" i="15"/>
  <c r="L8" i="15"/>
  <c r="L10" i="15"/>
  <c r="L11" i="15"/>
  <c r="L9" i="15"/>
  <c r="L6" i="15"/>
  <c r="L13" i="15"/>
  <c r="L15" i="15"/>
  <c r="O16" i="15"/>
  <c r="O12" i="15"/>
  <c r="O8" i="15"/>
  <c r="L16" i="15"/>
  <c r="L7" i="15"/>
  <c r="D17" i="15"/>
  <c r="L17" i="15" l="1"/>
  <c r="R17" i="15"/>
</calcChain>
</file>

<file path=xl/sharedStrings.xml><?xml version="1.0" encoding="utf-8"?>
<sst xmlns="http://schemas.openxmlformats.org/spreadsheetml/2006/main" count="300" uniqueCount="240">
  <si>
    <t>農林水産大臣　殿</t>
    <rPh sb="0" eb="2">
      <t>ノウリン</t>
    </rPh>
    <rPh sb="2" eb="4">
      <t>スイサン</t>
    </rPh>
    <rPh sb="4" eb="6">
      <t>ダイジン</t>
    </rPh>
    <rPh sb="7" eb="8">
      <t>ドノ</t>
    </rPh>
    <phoneticPr fontId="2"/>
  </si>
  <si>
    <t>＜全項目共通の注意事項＞</t>
    <rPh sb="1" eb="4">
      <t>ゼンコウモク</t>
    </rPh>
    <rPh sb="4" eb="6">
      <t>キョウツウ</t>
    </rPh>
    <rPh sb="7" eb="9">
      <t>チュウイ</t>
    </rPh>
    <rPh sb="9" eb="11">
      <t>ジコウ</t>
    </rPh>
    <phoneticPr fontId="2"/>
  </si>
  <si>
    <t>１．養殖施設の設置状況</t>
    <rPh sb="2" eb="4">
      <t>ヨウショク</t>
    </rPh>
    <rPh sb="4" eb="6">
      <t>シセツ</t>
    </rPh>
    <rPh sb="7" eb="9">
      <t>セッチ</t>
    </rPh>
    <rPh sb="9" eb="11">
      <t>ジョウキョウ</t>
    </rPh>
    <phoneticPr fontId="2"/>
  </si>
  <si>
    <t>数量（台）</t>
    <rPh sb="0" eb="2">
      <t>スウリョウ</t>
    </rPh>
    <rPh sb="3" eb="4">
      <t>ダイ</t>
    </rPh>
    <phoneticPr fontId="2"/>
  </si>
  <si>
    <t>規格（ｍ）</t>
    <rPh sb="0" eb="2">
      <t>キカク</t>
    </rPh>
    <phoneticPr fontId="2"/>
  </si>
  <si>
    <t>形状</t>
    <rPh sb="0" eb="2">
      <t>ケイジョウ</t>
    </rPh>
    <phoneticPr fontId="2"/>
  </si>
  <si>
    <t>（１）天然種苗</t>
    <rPh sb="3" eb="5">
      <t>テンネン</t>
    </rPh>
    <rPh sb="5" eb="7">
      <t>シュビョウ</t>
    </rPh>
    <phoneticPr fontId="2"/>
  </si>
  <si>
    <t>平均重量
（㎏/尾）</t>
    <rPh sb="0" eb="2">
      <t>ヘイキン</t>
    </rPh>
    <rPh sb="2" eb="4">
      <t>ジュウリョウ</t>
    </rPh>
    <rPh sb="8" eb="9">
      <t>ビ</t>
    </rPh>
    <phoneticPr fontId="2"/>
  </si>
  <si>
    <t>（２）人工種苗</t>
    <rPh sb="3" eb="5">
      <t>ジンコウ</t>
    </rPh>
    <rPh sb="5" eb="7">
      <t>シュビョウ</t>
    </rPh>
    <phoneticPr fontId="2"/>
  </si>
  <si>
    <t>尾数</t>
    <rPh sb="0" eb="1">
      <t>ビ</t>
    </rPh>
    <rPh sb="1" eb="2">
      <t>スウ</t>
    </rPh>
    <phoneticPr fontId="2"/>
  </si>
  <si>
    <t>活込み
の区分</t>
    <rPh sb="0" eb="1">
      <t>イ</t>
    </rPh>
    <rPh sb="1" eb="2">
      <t>コ</t>
    </rPh>
    <rPh sb="5" eb="7">
      <t>クブン</t>
    </rPh>
    <phoneticPr fontId="2"/>
  </si>
  <si>
    <t>免許番号</t>
    <rPh sb="0" eb="2">
      <t>メンキョ</t>
    </rPh>
    <rPh sb="2" eb="4">
      <t>バンゴウ</t>
    </rPh>
    <phoneticPr fontId="2"/>
  </si>
  <si>
    <t>重量
（㎏）</t>
    <rPh sb="0" eb="2">
      <t>ジュウリョウ</t>
    </rPh>
    <phoneticPr fontId="2"/>
  </si>
  <si>
    <r>
      <t xml:space="preserve">漁業権者の氏名
</t>
    </r>
    <r>
      <rPr>
        <sz val="9"/>
        <color indexed="8"/>
        <rFont val="ＭＳ Ｐゴシック"/>
        <family val="3"/>
        <charset val="128"/>
      </rPr>
      <t>（法人にあっては名称及び代表者の氏名）</t>
    </r>
    <rPh sb="0" eb="3">
      <t>ギョギョウケン</t>
    </rPh>
    <rPh sb="3" eb="4">
      <t>シャ</t>
    </rPh>
    <rPh sb="5" eb="7">
      <t>シメイ</t>
    </rPh>
    <rPh sb="9" eb="11">
      <t>ホウジン</t>
    </rPh>
    <rPh sb="16" eb="18">
      <t>メイショウ</t>
    </rPh>
    <rPh sb="18" eb="19">
      <t>オヨ</t>
    </rPh>
    <rPh sb="20" eb="23">
      <t>ダイヒョウシャ</t>
    </rPh>
    <rPh sb="24" eb="26">
      <t>シメイ</t>
    </rPh>
    <phoneticPr fontId="2"/>
  </si>
  <si>
    <r>
      <t xml:space="preserve">くろまぐろを養殖している者の氏名
</t>
    </r>
    <r>
      <rPr>
        <sz val="9"/>
        <color indexed="8"/>
        <rFont val="ＭＳ Ｐゴシック"/>
        <family val="3"/>
        <charset val="128"/>
      </rPr>
      <t>（法人にあっては名称及び代表者の氏名）</t>
    </r>
    <rPh sb="6" eb="8">
      <t>ヨウショク</t>
    </rPh>
    <rPh sb="12" eb="13">
      <t>シャ</t>
    </rPh>
    <rPh sb="14" eb="16">
      <t>シメイ</t>
    </rPh>
    <rPh sb="18" eb="20">
      <t>ホウジン</t>
    </rPh>
    <rPh sb="25" eb="27">
      <t>メイショウ</t>
    </rPh>
    <rPh sb="27" eb="28">
      <t>オヨ</t>
    </rPh>
    <rPh sb="29" eb="32">
      <t>ダイヒョウシャ</t>
    </rPh>
    <rPh sb="33" eb="35">
      <t>シメイ</t>
    </rPh>
    <phoneticPr fontId="2"/>
  </si>
  <si>
    <t>報告書作成者の氏名</t>
    <rPh sb="0" eb="3">
      <t>ホウコクショ</t>
    </rPh>
    <rPh sb="3" eb="5">
      <t>サクセイ</t>
    </rPh>
    <rPh sb="5" eb="6">
      <t>シャ</t>
    </rPh>
    <rPh sb="7" eb="9">
      <t>シメイ</t>
    </rPh>
    <phoneticPr fontId="2"/>
  </si>
  <si>
    <t>注２　「形状」は、プルダウンリスト（円形、楕円形、正方形、長方形、正六角形、正八角形、その他）の中から選択すること。</t>
    <rPh sb="0" eb="1">
      <t>チュウ</t>
    </rPh>
    <rPh sb="4" eb="6">
      <t>ケイジョウ</t>
    </rPh>
    <rPh sb="18" eb="20">
      <t>エンケイ</t>
    </rPh>
    <rPh sb="21" eb="22">
      <t>ダ</t>
    </rPh>
    <rPh sb="22" eb="24">
      <t>エンケイ</t>
    </rPh>
    <rPh sb="25" eb="27">
      <t>セイホウ</t>
    </rPh>
    <rPh sb="27" eb="28">
      <t>ケイ</t>
    </rPh>
    <rPh sb="29" eb="32">
      <t>チョウホウケイ</t>
    </rPh>
    <rPh sb="33" eb="34">
      <t>セイ</t>
    </rPh>
    <rPh sb="34" eb="36">
      <t>ロッカク</t>
    </rPh>
    <rPh sb="36" eb="37">
      <t>ケイ</t>
    </rPh>
    <rPh sb="38" eb="39">
      <t>セイ</t>
    </rPh>
    <rPh sb="39" eb="40">
      <t>ハチ</t>
    </rPh>
    <rPh sb="40" eb="42">
      <t>カクケイ</t>
    </rPh>
    <rPh sb="45" eb="46">
      <t>タ</t>
    </rPh>
    <rPh sb="48" eb="49">
      <t>ナカ</t>
    </rPh>
    <rPh sb="51" eb="53">
      <t>センタク</t>
    </rPh>
    <phoneticPr fontId="1"/>
  </si>
  <si>
    <t>注３　「規格」は、次の例を参考に記入すること。</t>
    <rPh sb="0" eb="1">
      <t>チュウ</t>
    </rPh>
    <rPh sb="4" eb="6">
      <t>キカク</t>
    </rPh>
    <rPh sb="9" eb="10">
      <t>ツギ</t>
    </rPh>
    <rPh sb="11" eb="12">
      <t>レイ</t>
    </rPh>
    <rPh sb="13" eb="15">
      <t>サンコウ</t>
    </rPh>
    <rPh sb="16" eb="18">
      <t>キニュウ</t>
    </rPh>
    <phoneticPr fontId="1"/>
  </si>
  <si>
    <t>平均重量
（㎏/尾）</t>
    <phoneticPr fontId="2"/>
  </si>
  <si>
    <t>尾数</t>
    <phoneticPr fontId="2"/>
  </si>
  <si>
    <t>採捕の方法</t>
  </si>
  <si>
    <t>注１　当年において生産を行うことを目的に設置したいけす等の養殖施設について、全て記入すること。</t>
    <rPh sb="0" eb="1">
      <t>チュウ</t>
    </rPh>
    <rPh sb="3" eb="5">
      <t>トウネン</t>
    </rPh>
    <rPh sb="4" eb="5">
      <t>ネン</t>
    </rPh>
    <rPh sb="9" eb="11">
      <t>セイサン</t>
    </rPh>
    <rPh sb="12" eb="13">
      <t>オコナ</t>
    </rPh>
    <rPh sb="17" eb="19">
      <t>モクテキ</t>
    </rPh>
    <rPh sb="20" eb="22">
      <t>セッチ</t>
    </rPh>
    <rPh sb="27" eb="28">
      <t>トウ</t>
    </rPh>
    <rPh sb="29" eb="31">
      <t>ヨウショク</t>
    </rPh>
    <rPh sb="31" eb="33">
      <t>シセツ</t>
    </rPh>
    <rPh sb="38" eb="39">
      <t>スベ</t>
    </rPh>
    <rPh sb="40" eb="42">
      <t>キニュウ</t>
    </rPh>
    <phoneticPr fontId="1"/>
  </si>
  <si>
    <t>漁船登録番号</t>
    <rPh sb="0" eb="2">
      <t>ギョセン</t>
    </rPh>
    <rPh sb="2" eb="4">
      <t>トウロク</t>
    </rPh>
    <rPh sb="4" eb="6">
      <t>バンゴウ</t>
    </rPh>
    <phoneticPr fontId="4"/>
  </si>
  <si>
    <t>総トン数</t>
    <rPh sb="0" eb="1">
      <t>ソウ</t>
    </rPh>
    <rPh sb="3" eb="4">
      <t>スウ</t>
    </rPh>
    <phoneticPr fontId="4"/>
  </si>
  <si>
    <t>所属漁業協同
組合名</t>
    <rPh sb="0" eb="2">
      <t>ショゾク</t>
    </rPh>
    <rPh sb="2" eb="4">
      <t>ギョギョウ</t>
    </rPh>
    <rPh sb="4" eb="6">
      <t>キョウドウ</t>
    </rPh>
    <rPh sb="7" eb="9">
      <t>クミアイ</t>
    </rPh>
    <rPh sb="9" eb="10">
      <t>メイ</t>
    </rPh>
    <phoneticPr fontId="4"/>
  </si>
  <si>
    <t>活込尾数</t>
    <rPh sb="0" eb="1">
      <t>イ</t>
    </rPh>
    <rPh sb="1" eb="2">
      <t>コ</t>
    </rPh>
    <rPh sb="2" eb="3">
      <t>ビ</t>
    </rPh>
    <rPh sb="3" eb="4">
      <t>スウ</t>
    </rPh>
    <phoneticPr fontId="1"/>
  </si>
  <si>
    <t>移送（入）</t>
    <rPh sb="0" eb="2">
      <t>イソウ</t>
    </rPh>
    <rPh sb="3" eb="4">
      <t>イ</t>
    </rPh>
    <phoneticPr fontId="1"/>
  </si>
  <si>
    <t>移送（出）</t>
    <rPh sb="0" eb="2">
      <t>イソウ</t>
    </rPh>
    <rPh sb="3" eb="4">
      <t>デ</t>
    </rPh>
    <phoneticPr fontId="1"/>
  </si>
  <si>
    <t>出荷</t>
    <rPh sb="0" eb="2">
      <t>シュッカ</t>
    </rPh>
    <phoneticPr fontId="1"/>
  </si>
  <si>
    <t>斃死</t>
    <rPh sb="0" eb="2">
      <t>ヘイシ</t>
    </rPh>
    <phoneticPr fontId="1"/>
  </si>
  <si>
    <t>合計</t>
    <rPh sb="0" eb="2">
      <t>ゴウケイ</t>
    </rPh>
    <phoneticPr fontId="1"/>
  </si>
  <si>
    <t>天然由来</t>
    <rPh sb="0" eb="2">
      <t>テンネン</t>
    </rPh>
    <rPh sb="2" eb="4">
      <t>ユライ</t>
    </rPh>
    <phoneticPr fontId="1"/>
  </si>
  <si>
    <t>人工由来</t>
    <rPh sb="0" eb="2">
      <t>ジンコウ</t>
    </rPh>
    <rPh sb="2" eb="4">
      <t>ユライ</t>
    </rPh>
    <phoneticPr fontId="1"/>
  </si>
  <si>
    <t>人工種苗</t>
    <rPh sb="0" eb="2">
      <t>ジンコウ</t>
    </rPh>
    <rPh sb="2" eb="4">
      <t>シュビョウ</t>
    </rPh>
    <phoneticPr fontId="1"/>
  </si>
  <si>
    <t>尾数</t>
    <rPh sb="0" eb="1">
      <t>ビ</t>
    </rPh>
    <rPh sb="1" eb="2">
      <t>スウ</t>
    </rPh>
    <phoneticPr fontId="1"/>
  </si>
  <si>
    <t>重量</t>
    <rPh sb="0" eb="2">
      <t>ジュウリョウ</t>
    </rPh>
    <phoneticPr fontId="1"/>
  </si>
  <si>
    <t>1月</t>
    <rPh sb="1" eb="2">
      <t>ガツ</t>
    </rPh>
    <phoneticPr fontId="1"/>
  </si>
  <si>
    <t>2月</t>
    <rPh sb="1" eb="2">
      <t>ガツ</t>
    </rPh>
    <phoneticPr fontId="1"/>
  </si>
  <si>
    <t>3月</t>
  </si>
  <si>
    <t>4月</t>
  </si>
  <si>
    <t>5月</t>
  </si>
  <si>
    <t>6月</t>
  </si>
  <si>
    <t>7月</t>
  </si>
  <si>
    <t>8月</t>
  </si>
  <si>
    <t>9月</t>
  </si>
  <si>
    <t>10月</t>
  </si>
  <si>
    <t>11月</t>
  </si>
  <si>
    <t>12月</t>
  </si>
  <si>
    <t>沿岸由来</t>
    <rPh sb="0" eb="2">
      <t>エンガン</t>
    </rPh>
    <rPh sb="2" eb="4">
      <t>ユライ</t>
    </rPh>
    <phoneticPr fontId="1"/>
  </si>
  <si>
    <t>まき網由来</t>
    <rPh sb="2" eb="3">
      <t>アミ</t>
    </rPh>
    <rPh sb="3" eb="5">
      <t>ユライ</t>
    </rPh>
    <phoneticPr fontId="1"/>
  </si>
  <si>
    <t>活込み年月
（年月）</t>
    <rPh sb="0" eb="1">
      <t>イ</t>
    </rPh>
    <rPh sb="1" eb="2">
      <t>コ</t>
    </rPh>
    <rPh sb="3" eb="4">
      <t>ネン</t>
    </rPh>
    <rPh sb="4" eb="5">
      <t>ツキ</t>
    </rPh>
    <rPh sb="7" eb="8">
      <t>ネン</t>
    </rPh>
    <rPh sb="8" eb="9">
      <t>ツキ</t>
    </rPh>
    <phoneticPr fontId="2"/>
  </si>
  <si>
    <t>注９　「平均重量」は、目視、経験則又は数尾の直接計測等による記入でよい。なお、小数点１桁まで記入すること。</t>
    <rPh sb="0" eb="1">
      <t>チュウ</t>
    </rPh>
    <rPh sb="4" eb="6">
      <t>ヘイキン</t>
    </rPh>
    <rPh sb="6" eb="8">
      <t>ジュウリョウ</t>
    </rPh>
    <rPh sb="11" eb="13">
      <t>モクシ</t>
    </rPh>
    <rPh sb="14" eb="17">
      <t>ケイケンソク</t>
    </rPh>
    <rPh sb="17" eb="18">
      <t>マタ</t>
    </rPh>
    <rPh sb="19" eb="21">
      <t>スウビ</t>
    </rPh>
    <rPh sb="22" eb="24">
      <t>チョクセツ</t>
    </rPh>
    <rPh sb="24" eb="26">
      <t>ケイソク</t>
    </rPh>
    <rPh sb="26" eb="27">
      <t>トウ</t>
    </rPh>
    <rPh sb="30" eb="32">
      <t>キニュウ</t>
    </rPh>
    <rPh sb="39" eb="42">
      <t>ショウスウテン</t>
    </rPh>
    <rPh sb="43" eb="44">
      <t>ケタ</t>
    </rPh>
    <rPh sb="46" eb="48">
      <t>キニュウ</t>
    </rPh>
    <phoneticPr fontId="1"/>
  </si>
  <si>
    <t>注1５　「平均重量」は、死魚の平均重量や、目視、経験則又は数尾の直接計測等による記入でよい。なお、小数点１桁まで記入すること。</t>
    <rPh sb="0" eb="1">
      <t>チュウ</t>
    </rPh>
    <rPh sb="5" eb="7">
      <t>ヘイキン</t>
    </rPh>
    <rPh sb="7" eb="9">
      <t>ジュウリョウ</t>
    </rPh>
    <rPh sb="12" eb="13">
      <t>シ</t>
    </rPh>
    <rPh sb="13" eb="14">
      <t>ギョ</t>
    </rPh>
    <rPh sb="15" eb="17">
      <t>ヘイキン</t>
    </rPh>
    <rPh sb="17" eb="19">
      <t>ジュウリョウ</t>
    </rPh>
    <rPh sb="21" eb="23">
      <t>モクシ</t>
    </rPh>
    <rPh sb="24" eb="27">
      <t>ケイケンソク</t>
    </rPh>
    <rPh sb="27" eb="28">
      <t>マタ</t>
    </rPh>
    <rPh sb="29" eb="31">
      <t>スウビ</t>
    </rPh>
    <rPh sb="32" eb="34">
      <t>チョクセツ</t>
    </rPh>
    <rPh sb="34" eb="36">
      <t>ケイソク</t>
    </rPh>
    <rPh sb="36" eb="37">
      <t>トウ</t>
    </rPh>
    <rPh sb="40" eb="42">
      <t>キニュウ</t>
    </rPh>
    <rPh sb="49" eb="52">
      <t>ショウスウテン</t>
    </rPh>
    <rPh sb="53" eb="54">
      <t>ケタ</t>
    </rPh>
    <rPh sb="56" eb="58">
      <t>キニュウ</t>
    </rPh>
    <phoneticPr fontId="1"/>
  </si>
  <si>
    <t>注1８　「平均重量」は、死魚の平均重量や、目視、経験則又は数尾の直接計測等による記入でよい。なお、小数点１桁まで記入すること。</t>
    <rPh sb="0" eb="1">
      <t>チュウ</t>
    </rPh>
    <rPh sb="5" eb="7">
      <t>ヘイキン</t>
    </rPh>
    <rPh sb="7" eb="9">
      <t>ジュウリョウ</t>
    </rPh>
    <rPh sb="12" eb="13">
      <t>シ</t>
    </rPh>
    <rPh sb="13" eb="14">
      <t>ギョ</t>
    </rPh>
    <rPh sb="15" eb="17">
      <t>ヘイキン</t>
    </rPh>
    <rPh sb="17" eb="19">
      <t>ジュウリョウ</t>
    </rPh>
    <rPh sb="21" eb="23">
      <t>モクシ</t>
    </rPh>
    <rPh sb="24" eb="27">
      <t>ケイケンソク</t>
    </rPh>
    <rPh sb="27" eb="28">
      <t>マタ</t>
    </rPh>
    <rPh sb="29" eb="31">
      <t>スウビ</t>
    </rPh>
    <rPh sb="32" eb="34">
      <t>チョクセツ</t>
    </rPh>
    <rPh sb="34" eb="36">
      <t>ケイソク</t>
    </rPh>
    <rPh sb="36" eb="37">
      <t>トウ</t>
    </rPh>
    <rPh sb="40" eb="42">
      <t>キニュウ</t>
    </rPh>
    <rPh sb="49" eb="52">
      <t>ショウスウテン</t>
    </rPh>
    <rPh sb="53" eb="54">
      <t>ケタ</t>
    </rPh>
    <rPh sb="56" eb="58">
      <t>キニュウ</t>
    </rPh>
    <phoneticPr fontId="1"/>
  </si>
  <si>
    <t>注2２　「活込み年月」について、活込み年月の異なる魚を同一養殖施設内に養成している場合は、該当する年月を全て記入すること。</t>
    <rPh sb="0" eb="1">
      <t>チュウ</t>
    </rPh>
    <rPh sb="8" eb="9">
      <t>ネン</t>
    </rPh>
    <rPh sb="9" eb="10">
      <t>ツキ</t>
    </rPh>
    <rPh sb="16" eb="17">
      <t>イ</t>
    </rPh>
    <rPh sb="17" eb="18">
      <t>コ</t>
    </rPh>
    <rPh sb="22" eb="23">
      <t>コト</t>
    </rPh>
    <rPh sb="25" eb="26">
      <t>サカナ</t>
    </rPh>
    <rPh sb="35" eb="37">
      <t>ヨウセイ</t>
    </rPh>
    <phoneticPr fontId="1"/>
  </si>
  <si>
    <t>移送月（出）</t>
    <rPh sb="0" eb="2">
      <t>イソウ</t>
    </rPh>
    <rPh sb="2" eb="3">
      <t>ツキ</t>
    </rPh>
    <rPh sb="4" eb="5">
      <t>デ</t>
    </rPh>
    <phoneticPr fontId="2"/>
  </si>
  <si>
    <t>活込月</t>
    <rPh sb="0" eb="1">
      <t>イ</t>
    </rPh>
    <rPh sb="1" eb="2">
      <t>コ</t>
    </rPh>
    <rPh sb="2" eb="3">
      <t>ツキ</t>
    </rPh>
    <phoneticPr fontId="2"/>
  </si>
  <si>
    <t>移送活込月（入）</t>
    <rPh sb="0" eb="2">
      <t>イソウ</t>
    </rPh>
    <rPh sb="2" eb="3">
      <t>イ</t>
    </rPh>
    <rPh sb="3" eb="4">
      <t>コ</t>
    </rPh>
    <rPh sb="4" eb="5">
      <t>ツキ</t>
    </rPh>
    <rPh sb="6" eb="7">
      <t>イ</t>
    </rPh>
    <phoneticPr fontId="2"/>
  </si>
  <si>
    <t>斃死月</t>
    <rPh sb="0" eb="2">
      <t>ヘイシ</t>
    </rPh>
    <rPh sb="2" eb="3">
      <t>ツキ</t>
    </rPh>
    <phoneticPr fontId="6"/>
  </si>
  <si>
    <t>出荷月</t>
    <rPh sb="0" eb="2">
      <t>シュッカ</t>
    </rPh>
    <rPh sb="2" eb="3">
      <t>ツキ</t>
    </rPh>
    <phoneticPr fontId="2"/>
  </si>
  <si>
    <t>平均重量</t>
    <rPh sb="0" eb="2">
      <t>ヘイキン</t>
    </rPh>
    <rPh sb="2" eb="4">
      <t>ジュウリョウ</t>
    </rPh>
    <phoneticPr fontId="1"/>
  </si>
  <si>
    <t>1月</t>
    <rPh sb="1" eb="2">
      <t>ガツ</t>
    </rPh>
    <phoneticPr fontId="7"/>
  </si>
  <si>
    <t>2月</t>
    <rPh sb="1" eb="2">
      <t>ガツ</t>
    </rPh>
    <phoneticPr fontId="7"/>
  </si>
  <si>
    <t>3月</t>
    <rPh sb="1" eb="2">
      <t>ガツ</t>
    </rPh>
    <phoneticPr fontId="7"/>
  </si>
  <si>
    <t>4月</t>
    <rPh sb="1" eb="2">
      <t>ガツ</t>
    </rPh>
    <phoneticPr fontId="7"/>
  </si>
  <si>
    <t>5月</t>
    <rPh sb="1" eb="2">
      <t>ガツ</t>
    </rPh>
    <phoneticPr fontId="7"/>
  </si>
  <si>
    <t>6月</t>
    <rPh sb="1" eb="2">
      <t>ガツ</t>
    </rPh>
    <phoneticPr fontId="7"/>
  </si>
  <si>
    <t>7月</t>
    <rPh sb="1" eb="2">
      <t>ガツ</t>
    </rPh>
    <phoneticPr fontId="7"/>
  </si>
  <si>
    <t>8月</t>
    <rPh sb="1" eb="2">
      <t>ガツ</t>
    </rPh>
    <phoneticPr fontId="7"/>
  </si>
  <si>
    <t>9月</t>
    <rPh sb="1" eb="2">
      <t>ガツ</t>
    </rPh>
    <phoneticPr fontId="7"/>
  </si>
  <si>
    <t>10月</t>
    <rPh sb="2" eb="3">
      <t>ガツ</t>
    </rPh>
    <phoneticPr fontId="7"/>
  </si>
  <si>
    <t>11月</t>
    <rPh sb="2" eb="3">
      <t>ガツ</t>
    </rPh>
    <phoneticPr fontId="7"/>
  </si>
  <si>
    <t>12月</t>
    <rPh sb="2" eb="3">
      <t>ガツ</t>
    </rPh>
    <phoneticPr fontId="7"/>
  </si>
  <si>
    <t>　くろまぐろ天然種苗採捕者の報告書</t>
    <rPh sb="6" eb="8">
      <t>テンネン</t>
    </rPh>
    <rPh sb="8" eb="10">
      <t>シュビョウ</t>
    </rPh>
    <rPh sb="10" eb="11">
      <t>サイ</t>
    </rPh>
    <rPh sb="11" eb="12">
      <t>ホ</t>
    </rPh>
    <rPh sb="12" eb="13">
      <t>シャ</t>
    </rPh>
    <rPh sb="14" eb="17">
      <t>ホウコクショ</t>
    </rPh>
    <phoneticPr fontId="4"/>
  </si>
  <si>
    <t>注1３　「活込み年月」について、活込み年月の異なる魚を同一養殖施設内に養成している場合は、該当する年月を全て記入すること。</t>
    <rPh sb="0" eb="1">
      <t>チュウ</t>
    </rPh>
    <rPh sb="8" eb="9">
      <t>ネン</t>
    </rPh>
    <rPh sb="9" eb="10">
      <t>ツキ</t>
    </rPh>
    <rPh sb="16" eb="17">
      <t>イ</t>
    </rPh>
    <rPh sb="17" eb="18">
      <t>コ</t>
    </rPh>
    <rPh sb="22" eb="23">
      <t>コト</t>
    </rPh>
    <rPh sb="25" eb="26">
      <t>サカナ</t>
    </rPh>
    <rPh sb="35" eb="37">
      <t>ヨウセイ</t>
    </rPh>
    <phoneticPr fontId="1"/>
  </si>
  <si>
    <t>自動集計表</t>
    <rPh sb="0" eb="2">
      <t>ジドウ</t>
    </rPh>
    <rPh sb="2" eb="4">
      <t>シュウケイ</t>
    </rPh>
    <rPh sb="4" eb="5">
      <t>ヒョウ</t>
    </rPh>
    <phoneticPr fontId="5"/>
  </si>
  <si>
    <t>（１）天然種苗由来</t>
    <rPh sb="3" eb="5">
      <t>テンネン</t>
    </rPh>
    <rPh sb="5" eb="7">
      <t>シュビョウ</t>
    </rPh>
    <rPh sb="7" eb="9">
      <t>ユライ</t>
    </rPh>
    <phoneticPr fontId="2"/>
  </si>
  <si>
    <t>（２）人工種苗由来</t>
    <rPh sb="3" eb="5">
      <t>ジンコウ</t>
    </rPh>
    <rPh sb="5" eb="7">
      <t>シュビョウ</t>
    </rPh>
    <rPh sb="7" eb="9">
      <t>ユライ</t>
    </rPh>
    <phoneticPr fontId="2"/>
  </si>
  <si>
    <t>注１９　当年における養殖くろまぐろの斃死状況を記入すること。なお、同じ「斃死月」において複数の「活込みの区分」がある場合、「活込みの区分」毎に行を設けること。</t>
    <rPh sb="0" eb="1">
      <t>チュウ</t>
    </rPh>
    <rPh sb="4" eb="6">
      <t>トウネン</t>
    </rPh>
    <rPh sb="10" eb="12">
      <t>ヨウショク</t>
    </rPh>
    <rPh sb="18" eb="20">
      <t>ヘイシ</t>
    </rPh>
    <rPh sb="20" eb="22">
      <t>ジョウキョウ</t>
    </rPh>
    <rPh sb="33" eb="34">
      <t>オナ</t>
    </rPh>
    <rPh sb="36" eb="38">
      <t>ヘイシ</t>
    </rPh>
    <rPh sb="38" eb="39">
      <t>ツキ</t>
    </rPh>
    <rPh sb="48" eb="49">
      <t>イ</t>
    </rPh>
    <rPh sb="49" eb="50">
      <t>コ</t>
    </rPh>
    <rPh sb="52" eb="54">
      <t>クブン</t>
    </rPh>
    <rPh sb="62" eb="63">
      <t>イ</t>
    </rPh>
    <rPh sb="63" eb="64">
      <t>コ</t>
    </rPh>
    <rPh sb="66" eb="68">
      <t>クブン</t>
    </rPh>
    <phoneticPr fontId="1"/>
  </si>
  <si>
    <t>注1２　「活込みの区分」は、移送した養殖くろまぐろが種苗の活込みから養成したものであれば「種苗」を、移送されたものを養成したものであれば「移送」を、プルダウンリストより選択すること。</t>
    <rPh sb="0" eb="1">
      <t>チュウ</t>
    </rPh>
    <rPh sb="5" eb="6">
      <t>イ</t>
    </rPh>
    <rPh sb="6" eb="7">
      <t>コ</t>
    </rPh>
    <rPh sb="9" eb="11">
      <t>クブン</t>
    </rPh>
    <rPh sb="14" eb="16">
      <t>イソウ</t>
    </rPh>
    <rPh sb="18" eb="20">
      <t>ヨウショク</t>
    </rPh>
    <rPh sb="26" eb="28">
      <t>シュビョウ</t>
    </rPh>
    <rPh sb="29" eb="30">
      <t>イ</t>
    </rPh>
    <rPh sb="30" eb="31">
      <t>コ</t>
    </rPh>
    <rPh sb="34" eb="36">
      <t>ヨウセイ</t>
    </rPh>
    <rPh sb="45" eb="47">
      <t>シュビョウ</t>
    </rPh>
    <rPh sb="50" eb="52">
      <t>イソウ</t>
    </rPh>
    <rPh sb="58" eb="60">
      <t>ヨウセイ</t>
    </rPh>
    <rPh sb="69" eb="71">
      <t>イソウ</t>
    </rPh>
    <phoneticPr fontId="1"/>
  </si>
  <si>
    <t>　　　　なお、両者を混養し区別ができない場合は、「種苗・移送」を選択することとするが、可能な限り区別して養成すること。</t>
    <rPh sb="7" eb="9">
      <t>リョウシャ</t>
    </rPh>
    <rPh sb="10" eb="11">
      <t>コン</t>
    </rPh>
    <rPh sb="11" eb="12">
      <t>ヨウ</t>
    </rPh>
    <rPh sb="13" eb="15">
      <t>クベツ</t>
    </rPh>
    <rPh sb="20" eb="22">
      <t>バアイ</t>
    </rPh>
    <rPh sb="25" eb="27">
      <t>シュビョウ</t>
    </rPh>
    <rPh sb="28" eb="30">
      <t>イソウ</t>
    </rPh>
    <rPh sb="32" eb="34">
      <t>センタク</t>
    </rPh>
    <rPh sb="43" eb="45">
      <t>カノウ</t>
    </rPh>
    <rPh sb="46" eb="47">
      <t>カギ</t>
    </rPh>
    <rPh sb="48" eb="50">
      <t>クベツ</t>
    </rPh>
    <rPh sb="52" eb="54">
      <t>ヨウセイ</t>
    </rPh>
    <phoneticPr fontId="2"/>
  </si>
  <si>
    <t>注２０　「重量」は、原魚の重量（鰓や内臓を除去する前の状態の重量）を記入すること。なお、鰓や内臓を除去した魚については、１．１５を乗じた重量を用い、原魚の重量に換算すること。</t>
    <rPh sb="0" eb="1">
      <t>チュウ</t>
    </rPh>
    <rPh sb="5" eb="7">
      <t>ジュウリョウ</t>
    </rPh>
    <rPh sb="10" eb="11">
      <t>ゲン</t>
    </rPh>
    <rPh sb="11" eb="12">
      <t>ギョ</t>
    </rPh>
    <rPh sb="13" eb="15">
      <t>ジュウリョウ</t>
    </rPh>
    <rPh sb="16" eb="17">
      <t>エラ</t>
    </rPh>
    <rPh sb="18" eb="20">
      <t>ナイゾウ</t>
    </rPh>
    <rPh sb="21" eb="23">
      <t>ジョキョ</t>
    </rPh>
    <rPh sb="25" eb="26">
      <t>マエ</t>
    </rPh>
    <rPh sb="27" eb="29">
      <t>ジョウタイ</t>
    </rPh>
    <rPh sb="30" eb="32">
      <t>ジュウリョウ</t>
    </rPh>
    <rPh sb="34" eb="36">
      <t>キニュウ</t>
    </rPh>
    <rPh sb="44" eb="45">
      <t>エラ</t>
    </rPh>
    <rPh sb="46" eb="48">
      <t>ナイゾウ</t>
    </rPh>
    <rPh sb="49" eb="51">
      <t>ジョキョ</t>
    </rPh>
    <rPh sb="53" eb="54">
      <t>サカナ</t>
    </rPh>
    <rPh sb="65" eb="66">
      <t>ジョウ</t>
    </rPh>
    <rPh sb="68" eb="70">
      <t>ジュウリョウ</t>
    </rPh>
    <rPh sb="71" eb="72">
      <t>モチ</t>
    </rPh>
    <rPh sb="74" eb="75">
      <t>ゲン</t>
    </rPh>
    <rPh sb="75" eb="76">
      <t>ギョ</t>
    </rPh>
    <phoneticPr fontId="1"/>
  </si>
  <si>
    <t>　　　　なお、両者を混養し区別ができない場合は、「種苗・移送」を選択することとするが、可能な限り区別して養成すること。</t>
    <rPh sb="43" eb="45">
      <t>カノウ</t>
    </rPh>
    <rPh sb="46" eb="47">
      <t>カギ</t>
    </rPh>
    <rPh sb="48" eb="50">
      <t>クベツ</t>
    </rPh>
    <rPh sb="52" eb="54">
      <t>ヨウセイ</t>
    </rPh>
    <phoneticPr fontId="2"/>
  </si>
  <si>
    <t>天然種苗
(≧２kg）</t>
    <phoneticPr fontId="5"/>
  </si>
  <si>
    <t>天然種苗
（＜２kg）</t>
    <rPh sb="0" eb="2">
      <t>テンネン</t>
    </rPh>
    <rPh sb="2" eb="4">
      <t>シュビョウ</t>
    </rPh>
    <phoneticPr fontId="1"/>
  </si>
  <si>
    <t>２　入力する際は、項目ごとの「注」に従い記入すること。</t>
    <rPh sb="2" eb="4">
      <t>ニュウリョク</t>
    </rPh>
    <rPh sb="6" eb="7">
      <t>サイ</t>
    </rPh>
    <rPh sb="9" eb="11">
      <t>コウモク</t>
    </rPh>
    <rPh sb="15" eb="16">
      <t>チュウ</t>
    </rPh>
    <rPh sb="18" eb="19">
      <t>シタガ</t>
    </rPh>
    <rPh sb="20" eb="22">
      <t>キニュウ</t>
    </rPh>
    <phoneticPr fontId="2"/>
  </si>
  <si>
    <t>３　必要があれば、入力欄内で行を増やして記入すること。</t>
    <rPh sb="2" eb="4">
      <t>ヒツヨウ</t>
    </rPh>
    <rPh sb="9" eb="11">
      <t>ニュウリョク</t>
    </rPh>
    <rPh sb="11" eb="12">
      <t>ラン</t>
    </rPh>
    <rPh sb="12" eb="13">
      <t>ナイ</t>
    </rPh>
    <rPh sb="14" eb="15">
      <t>ギョウ</t>
    </rPh>
    <rPh sb="16" eb="17">
      <t>フ</t>
    </rPh>
    <rPh sb="20" eb="22">
      <t>キニュウ</t>
    </rPh>
    <phoneticPr fontId="2"/>
  </si>
  <si>
    <r>
      <t>注５　「種苗の活込み」とは、天然から採捕又は人工的に採卵・孵化したくろまぐろを、</t>
    </r>
    <r>
      <rPr>
        <b/>
        <u/>
        <sz val="10"/>
        <color rgb="FFFF0000"/>
        <rFont val="ＭＳ Ｐゴシック"/>
        <family val="3"/>
        <charset val="128"/>
        <scheme val="minor"/>
      </rPr>
      <t>初めて区画漁業権の設定された海面の養殖施設に投入すること</t>
    </r>
    <r>
      <rPr>
        <sz val="10"/>
        <color theme="1"/>
        <rFont val="ＭＳ Ｐゴシック"/>
        <family val="3"/>
        <charset val="128"/>
        <scheme val="minor"/>
      </rPr>
      <t>をいう。</t>
    </r>
    <rPh sb="0" eb="1">
      <t>チュウ</t>
    </rPh>
    <rPh sb="4" eb="6">
      <t>シュビョウ</t>
    </rPh>
    <rPh sb="7" eb="8">
      <t>イ</t>
    </rPh>
    <rPh sb="8" eb="9">
      <t>コ</t>
    </rPh>
    <rPh sb="40" eb="41">
      <t>ハジ</t>
    </rPh>
    <rPh sb="43" eb="45">
      <t>クカク</t>
    </rPh>
    <rPh sb="45" eb="48">
      <t>ギョギョウケン</t>
    </rPh>
    <rPh sb="49" eb="51">
      <t>セッテイ</t>
    </rPh>
    <rPh sb="54" eb="56">
      <t>カイメン</t>
    </rPh>
    <rPh sb="57" eb="59">
      <t>ヨウショク</t>
    </rPh>
    <rPh sb="59" eb="61">
      <t>シセツ</t>
    </rPh>
    <rPh sb="62" eb="64">
      <t>トウニュウ</t>
    </rPh>
    <phoneticPr fontId="1"/>
  </si>
  <si>
    <t>２．種苗の活込状況及び入手先</t>
    <rPh sb="2" eb="4">
      <t>シュビョウ</t>
    </rPh>
    <rPh sb="5" eb="6">
      <t>イ</t>
    </rPh>
    <rPh sb="6" eb="7">
      <t>コ</t>
    </rPh>
    <rPh sb="7" eb="9">
      <t>ジョウキョウ</t>
    </rPh>
    <rPh sb="9" eb="10">
      <t>オヨ</t>
    </rPh>
    <rPh sb="11" eb="14">
      <t>ニュウシュサキ</t>
    </rPh>
    <phoneticPr fontId="2"/>
  </si>
  <si>
    <t>３．移送した状況</t>
    <rPh sb="2" eb="4">
      <t>イソウ</t>
    </rPh>
    <rPh sb="6" eb="8">
      <t>ジョウキョウ</t>
    </rPh>
    <phoneticPr fontId="2"/>
  </si>
  <si>
    <t>４．移送された状況</t>
    <rPh sb="2" eb="4">
      <t>イソウ</t>
    </rPh>
    <rPh sb="7" eb="9">
      <t>ジョウキョウ</t>
    </rPh>
    <phoneticPr fontId="2"/>
  </si>
  <si>
    <t>５．斃死状況</t>
    <rPh sb="2" eb="4">
      <t>ヘイシ</t>
    </rPh>
    <rPh sb="4" eb="6">
      <t>ジョウキョウ</t>
    </rPh>
    <phoneticPr fontId="2"/>
  </si>
  <si>
    <t>６．出荷状況</t>
    <rPh sb="2" eb="4">
      <t>シュッカ</t>
    </rPh>
    <rPh sb="4" eb="6">
      <t>ジョウキョウ</t>
    </rPh>
    <phoneticPr fontId="2"/>
  </si>
  <si>
    <t>採捕の方法</t>
    <rPh sb="0" eb="2">
      <t>サイホ</t>
    </rPh>
    <rPh sb="3" eb="5">
      <t>ホウホウ</t>
    </rPh>
    <phoneticPr fontId="4"/>
  </si>
  <si>
    <r>
      <t xml:space="preserve">氏名
</t>
    </r>
    <r>
      <rPr>
        <sz val="10"/>
        <color theme="1"/>
        <rFont val="ＭＳ Ｐゴシック"/>
        <family val="3"/>
        <charset val="128"/>
        <scheme val="minor"/>
      </rPr>
      <t>（法人にあっては名称）</t>
    </r>
    <rPh sb="0" eb="2">
      <t>シメイ</t>
    </rPh>
    <rPh sb="4" eb="6">
      <t>ホウジン</t>
    </rPh>
    <rPh sb="11" eb="13">
      <t>メイショウ</t>
    </rPh>
    <phoneticPr fontId="2"/>
  </si>
  <si>
    <t>（別添）</t>
    <rPh sb="1" eb="3">
      <t>ベッテン</t>
    </rPh>
    <phoneticPr fontId="4"/>
  </si>
  <si>
    <t>　天然種苗の入手先において、種苗を採捕した者・船団の構成員は、以下のとおりです。</t>
    <rPh sb="1" eb="3">
      <t>テンネン</t>
    </rPh>
    <rPh sb="3" eb="5">
      <t>シュビョウ</t>
    </rPh>
    <rPh sb="6" eb="8">
      <t>ニュウシュ</t>
    </rPh>
    <rPh sb="8" eb="9">
      <t>サキ</t>
    </rPh>
    <rPh sb="14" eb="16">
      <t>シュビョウ</t>
    </rPh>
    <rPh sb="17" eb="18">
      <t>サイ</t>
    </rPh>
    <rPh sb="18" eb="19">
      <t>ホ</t>
    </rPh>
    <rPh sb="21" eb="22">
      <t>モノ</t>
    </rPh>
    <rPh sb="23" eb="25">
      <t>センダン</t>
    </rPh>
    <rPh sb="26" eb="29">
      <t>コウセイイン</t>
    </rPh>
    <rPh sb="31" eb="33">
      <t>イカ</t>
    </rPh>
    <phoneticPr fontId="4"/>
  </si>
  <si>
    <t>都道府県名</t>
  </si>
  <si>
    <t>電話番号</t>
    <phoneticPr fontId="2"/>
  </si>
  <si>
    <t>くろまぐろを養殖している者の
住所（法人にあっては所在地）</t>
    <phoneticPr fontId="2"/>
  </si>
  <si>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</si>
  <si>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</si>
  <si>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</si>
  <si>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</si>
  <si>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</si>
  <si>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</si>
  <si>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</si>
  <si>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</si>
  <si>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</si>
  <si>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</si>
  <si>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</si>
  <si>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</si>
  <si>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</si>
  <si>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</si>
  <si>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</si>
  <si>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</si>
  <si>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</si>
  <si>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</si>
  <si>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</si>
  <si>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</si>
  <si>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</si>
  <si>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</si>
  <si>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</si>
  <si>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</si>
  <si>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</si>
  <si>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</si>
  <si>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</si>
  <si>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</si>
  <si>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</si>
  <si>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</si>
  <si>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</si>
  <si>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</si>
  <si>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</si>
  <si>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</si>
  <si>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</si>
  <si>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</si>
  <si>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</si>
  <si>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</si>
  <si>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</si>
  <si>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</si>
  <si>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</si>
  <si>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</si>
  <si>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</si>
  <si>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</si>
  <si>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</si>
  <si>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</si>
  <si>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</si>
  <si>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都道府県</t>
    <rPh sb="0" eb="4">
      <t>トドウフケン</t>
    </rPh>
    <phoneticPr fontId="2"/>
  </si>
  <si>
    <t>郵便番号　７桁（ハイフン含あり）</t>
    <rPh sb="0" eb="4">
      <t>ユウビンバンゴウ</t>
    </rPh>
    <rPh sb="12" eb="13">
      <t>フク</t>
    </rPh>
    <phoneticPr fontId="2"/>
  </si>
  <si>
    <t>入手先の氏名（法人にあっては名称）</t>
    <rPh sb="4" eb="6">
      <t>シメイ</t>
    </rPh>
    <rPh sb="7" eb="9">
      <t>ホウジン</t>
    </rPh>
    <rPh sb="14" eb="16">
      <t>メイショウ</t>
    </rPh>
    <phoneticPr fontId="2"/>
  </si>
  <si>
    <t>入手先の住所（法人にあっては所在地）</t>
    <rPh sb="4" eb="6">
      <t>ジュウショ</t>
    </rPh>
    <rPh sb="7" eb="9">
      <t>ホウジン</t>
    </rPh>
    <rPh sb="14" eb="17">
      <t>ショザイチ</t>
    </rPh>
    <phoneticPr fontId="2"/>
  </si>
  <si>
    <t>　　例．　円形（直径：○、深さ：○）、楕円形（長径：○、短径：○、深さ：○）、正方形（一辺：○、深さ：○）、長方形（縦：○、横：○、深さ：○）、</t>
    <rPh sb="2" eb="3">
      <t>レイ</t>
    </rPh>
    <phoneticPr fontId="1"/>
  </si>
  <si>
    <t>　　　　　正六角形（一辺：○、深さ：○）、正八角形（一辺：○、深さ：○）、その他（規格が分かるように記入）</t>
    <phoneticPr fontId="2"/>
  </si>
  <si>
    <t>使用船舶名</t>
    <rPh sb="0" eb="2">
      <t>シヨウ</t>
    </rPh>
    <rPh sb="2" eb="4">
      <t>センパク</t>
    </rPh>
    <rPh sb="4" eb="5">
      <t>メイ</t>
    </rPh>
    <phoneticPr fontId="4"/>
  </si>
  <si>
    <t>移送先の氏名（法人にあっては名称）</t>
    <rPh sb="0" eb="3">
      <t>イソウサキ</t>
    </rPh>
    <rPh sb="4" eb="6">
      <t>シメイ</t>
    </rPh>
    <rPh sb="7" eb="9">
      <t>ホウジン</t>
    </rPh>
    <rPh sb="14" eb="16">
      <t>メイショウ</t>
    </rPh>
    <phoneticPr fontId="2"/>
  </si>
  <si>
    <t>移送先の住所（法人にあっては所在地）</t>
    <rPh sb="0" eb="3">
      <t>イソウサキ</t>
    </rPh>
    <rPh sb="4" eb="6">
      <t>ジュウショ</t>
    </rPh>
    <rPh sb="7" eb="9">
      <t>ホウジン</t>
    </rPh>
    <rPh sb="14" eb="17">
      <t>ショザイチ</t>
    </rPh>
    <phoneticPr fontId="2"/>
  </si>
  <si>
    <t>移送元の氏名（法人にあっては名称）</t>
    <rPh sb="0" eb="3">
      <t>イソウモト</t>
    </rPh>
    <rPh sb="4" eb="6">
      <t>シメイ</t>
    </rPh>
    <rPh sb="7" eb="9">
      <t>ホウジン</t>
    </rPh>
    <rPh sb="14" eb="16">
      <t>メイショウ</t>
    </rPh>
    <phoneticPr fontId="2"/>
  </si>
  <si>
    <t>移送元の住所（法人にあっては所在地）</t>
    <rPh sb="0" eb="3">
      <t>イソウモト</t>
    </rPh>
    <rPh sb="4" eb="6">
      <t>ジュウショ</t>
    </rPh>
    <rPh sb="7" eb="9">
      <t>ホウジン</t>
    </rPh>
    <rPh sb="14" eb="17">
      <t>ショザイチ</t>
    </rPh>
    <phoneticPr fontId="2"/>
  </si>
  <si>
    <t>移送元の区画免許番号</t>
    <rPh sb="0" eb="3">
      <t>イソウモト</t>
    </rPh>
    <rPh sb="4" eb="6">
      <t>クカク</t>
    </rPh>
    <rPh sb="6" eb="8">
      <t>メンキョ</t>
    </rPh>
    <rPh sb="8" eb="10">
      <t>バンゴウ</t>
    </rPh>
    <phoneticPr fontId="2"/>
  </si>
  <si>
    <t>000-0000</t>
    <phoneticPr fontId="2"/>
  </si>
  <si>
    <t>注２１　「活込みの区分」は、出荷した養殖くろまぐろが種苗の活込みから養成したものであれば「種苗」を、移送されたものを養成したものであれば「移送」を、プルダウンリストより選択すること。</t>
    <rPh sb="0" eb="1">
      <t>チュウ</t>
    </rPh>
    <rPh sb="5" eb="6">
      <t>イ</t>
    </rPh>
    <rPh sb="6" eb="7">
      <t>コ</t>
    </rPh>
    <rPh sb="9" eb="11">
      <t>クブン</t>
    </rPh>
    <rPh sb="14" eb="16">
      <t>シュッカ</t>
    </rPh>
    <rPh sb="18" eb="20">
      <t>ヨウショク</t>
    </rPh>
    <rPh sb="26" eb="28">
      <t>シュビョウ</t>
    </rPh>
    <rPh sb="29" eb="30">
      <t>イ</t>
    </rPh>
    <rPh sb="30" eb="31">
      <t>コ</t>
    </rPh>
    <rPh sb="34" eb="36">
      <t>ヨウセイ</t>
    </rPh>
    <rPh sb="45" eb="47">
      <t>シュビョウ</t>
    </rPh>
    <rPh sb="50" eb="52">
      <t>イソウ</t>
    </rPh>
    <rPh sb="58" eb="60">
      <t>ヨウセイ</t>
    </rPh>
    <rPh sb="69" eb="71">
      <t>イソウ</t>
    </rPh>
    <phoneticPr fontId="1"/>
  </si>
  <si>
    <t>注２３　当年における養殖くろまぐろの出荷状況を記入すること。なお、同じ「出荷月」において複数の「活込みの区分」がある場合、「活込みの区分」毎に行を設けること。</t>
    <rPh sb="0" eb="1">
      <t>チュウ</t>
    </rPh>
    <rPh sb="4" eb="6">
      <t>トウネン</t>
    </rPh>
    <rPh sb="10" eb="12">
      <t>ヨウショク</t>
    </rPh>
    <rPh sb="18" eb="20">
      <t>シュッカ</t>
    </rPh>
    <rPh sb="20" eb="22">
      <t>ジョウキョウ</t>
    </rPh>
    <rPh sb="33" eb="34">
      <t>オナ</t>
    </rPh>
    <rPh sb="36" eb="38">
      <t>シュッカ</t>
    </rPh>
    <rPh sb="38" eb="39">
      <t>ツキ</t>
    </rPh>
    <rPh sb="48" eb="49">
      <t>イ</t>
    </rPh>
    <rPh sb="49" eb="50">
      <t>コ</t>
    </rPh>
    <rPh sb="52" eb="54">
      <t>クブン</t>
    </rPh>
    <rPh sb="62" eb="63">
      <t>イ</t>
    </rPh>
    <rPh sb="63" eb="64">
      <t>コ</t>
    </rPh>
    <rPh sb="66" eb="68">
      <t>クブン</t>
    </rPh>
    <phoneticPr fontId="1"/>
  </si>
  <si>
    <t>注２４　「重量」は、原魚の重量（鰓や内臓を除去する前の状態の重量）を記入すること。なお、鰓や内臓を除去した魚については、１．１５を乗じた重量を用い、原魚の重量に換算すること。</t>
    <rPh sb="0" eb="1">
      <t>チュウ</t>
    </rPh>
    <rPh sb="5" eb="7">
      <t>ジュウリョウ</t>
    </rPh>
    <rPh sb="10" eb="11">
      <t>ゲン</t>
    </rPh>
    <rPh sb="11" eb="12">
      <t>ギョ</t>
    </rPh>
    <rPh sb="13" eb="15">
      <t>ジュウリョウ</t>
    </rPh>
    <rPh sb="16" eb="17">
      <t>エラ</t>
    </rPh>
    <rPh sb="18" eb="20">
      <t>ナイゾウ</t>
    </rPh>
    <rPh sb="21" eb="23">
      <t>ジョキョ</t>
    </rPh>
    <rPh sb="25" eb="26">
      <t>マエ</t>
    </rPh>
    <rPh sb="27" eb="29">
      <t>ジョウタイ</t>
    </rPh>
    <rPh sb="30" eb="32">
      <t>ジュウリョウ</t>
    </rPh>
    <rPh sb="34" eb="36">
      <t>キニュウ</t>
    </rPh>
    <rPh sb="44" eb="45">
      <t>エラ</t>
    </rPh>
    <rPh sb="46" eb="48">
      <t>ナイゾウ</t>
    </rPh>
    <rPh sb="49" eb="51">
      <t>ジョキョ</t>
    </rPh>
    <rPh sb="53" eb="54">
      <t>サカナ</t>
    </rPh>
    <rPh sb="65" eb="66">
      <t>ジョウ</t>
    </rPh>
    <rPh sb="68" eb="70">
      <t>ジュウリョウ</t>
    </rPh>
    <rPh sb="71" eb="72">
      <t>モチ</t>
    </rPh>
    <rPh sb="74" eb="75">
      <t>ゲン</t>
    </rPh>
    <rPh sb="75" eb="76">
      <t>ギョ</t>
    </rPh>
    <phoneticPr fontId="1"/>
  </si>
  <si>
    <t>注２５　「活込みの区分」は、出荷した養殖くろまぐろが種苗の活込みから養成したものであれば「種苗」を、移送されたものを養成したものであれば「移送」を、プルダウンリストより選択すること。</t>
    <rPh sb="0" eb="1">
      <t>チュウ</t>
    </rPh>
    <rPh sb="5" eb="6">
      <t>イ</t>
    </rPh>
    <rPh sb="6" eb="7">
      <t>コ</t>
    </rPh>
    <rPh sb="9" eb="11">
      <t>クブン</t>
    </rPh>
    <rPh sb="14" eb="16">
      <t>シュッカ</t>
    </rPh>
    <rPh sb="18" eb="20">
      <t>ヨウショク</t>
    </rPh>
    <rPh sb="26" eb="28">
      <t>シュビョウ</t>
    </rPh>
    <rPh sb="29" eb="30">
      <t>イ</t>
    </rPh>
    <rPh sb="30" eb="31">
      <t>コ</t>
    </rPh>
    <rPh sb="34" eb="36">
      <t>ヨウセイ</t>
    </rPh>
    <rPh sb="45" eb="47">
      <t>シュビョウ</t>
    </rPh>
    <rPh sb="50" eb="52">
      <t>イソウ</t>
    </rPh>
    <rPh sb="58" eb="60">
      <t>ヨウセイ</t>
    </rPh>
    <rPh sb="69" eb="71">
      <t>イソウ</t>
    </rPh>
    <phoneticPr fontId="1"/>
  </si>
  <si>
    <t>注２６　「活込み年月」について、活込み年月の異なる魚を同一養殖施設内に養成している場合は、該当する年月を全て記入すること。</t>
    <rPh sb="0" eb="1">
      <t>チュウ</t>
    </rPh>
    <rPh sb="8" eb="9">
      <t>ネン</t>
    </rPh>
    <rPh sb="9" eb="10">
      <t>ツキ</t>
    </rPh>
    <rPh sb="16" eb="17">
      <t>イ</t>
    </rPh>
    <rPh sb="17" eb="18">
      <t>コ</t>
    </rPh>
    <rPh sb="22" eb="23">
      <t>コト</t>
    </rPh>
    <rPh sb="25" eb="26">
      <t>サカナ</t>
    </rPh>
    <rPh sb="35" eb="37">
      <t>ヨウセイ</t>
    </rPh>
    <phoneticPr fontId="1"/>
  </si>
  <si>
    <t>令和　年　　月　　日</t>
    <rPh sb="0" eb="2">
      <t>レイワ</t>
    </rPh>
    <rPh sb="3" eb="4">
      <t>ネン</t>
    </rPh>
    <rPh sb="6" eb="7">
      <t>ツキ</t>
    </rPh>
    <rPh sb="9" eb="10">
      <t>ヒ</t>
    </rPh>
    <phoneticPr fontId="2"/>
  </si>
  <si>
    <t>●●</t>
    <phoneticPr fontId="2"/>
  </si>
  <si>
    <t>１月１日から１２月31日における養殖くろまぐろに係る実績報告を提出します。</t>
    <rPh sb="1" eb="2">
      <t>ガツ</t>
    </rPh>
    <rPh sb="3" eb="4">
      <t>ニチ</t>
    </rPh>
    <rPh sb="8" eb="9">
      <t>ガツ</t>
    </rPh>
    <rPh sb="11" eb="12">
      <t>ニチ</t>
    </rPh>
    <rPh sb="16" eb="18">
      <t>ヨウショク</t>
    </rPh>
    <rPh sb="24" eb="25">
      <t>カカ</t>
    </rPh>
    <rPh sb="26" eb="28">
      <t>ジッセキ</t>
    </rPh>
    <rPh sb="28" eb="30">
      <t>ホウコク</t>
    </rPh>
    <rPh sb="31" eb="33">
      <t>テイシュツ</t>
    </rPh>
    <phoneticPr fontId="1"/>
  </si>
  <si>
    <t>令和６年</t>
    <rPh sb="0" eb="2">
      <t>レイワ</t>
    </rPh>
    <rPh sb="3" eb="4">
      <t>ネン</t>
    </rPh>
    <phoneticPr fontId="7"/>
  </si>
  <si>
    <t>令和７年</t>
    <rPh sb="0" eb="2">
      <t>レイワ</t>
    </rPh>
    <rPh sb="3" eb="4">
      <t>ネン</t>
    </rPh>
    <phoneticPr fontId="7"/>
  </si>
  <si>
    <t>令和８年</t>
    <rPh sb="0" eb="2">
      <t>レイワ</t>
    </rPh>
    <rPh sb="3" eb="4">
      <t>ネン</t>
    </rPh>
    <phoneticPr fontId="7"/>
  </si>
  <si>
    <t>令和９年</t>
    <rPh sb="0" eb="2">
      <t>レイワ</t>
    </rPh>
    <rPh sb="3" eb="4">
      <t>ネン</t>
    </rPh>
    <phoneticPr fontId="7"/>
  </si>
  <si>
    <t>令和１０年</t>
    <rPh sb="0" eb="2">
      <t>レイワ</t>
    </rPh>
    <rPh sb="4" eb="5">
      <t>ネン</t>
    </rPh>
    <phoneticPr fontId="7"/>
  </si>
  <si>
    <t>令和１１年</t>
    <rPh sb="0" eb="2">
      <t>レイワ</t>
    </rPh>
    <rPh sb="4" eb="5">
      <t>ネン</t>
    </rPh>
    <phoneticPr fontId="7"/>
  </si>
  <si>
    <t>令和１２年</t>
    <rPh sb="0" eb="2">
      <t>レイワ</t>
    </rPh>
    <rPh sb="4" eb="5">
      <t>ネン</t>
    </rPh>
    <phoneticPr fontId="7"/>
  </si>
  <si>
    <t>令和１３年</t>
    <rPh sb="0" eb="2">
      <t>レイワ</t>
    </rPh>
    <rPh sb="4" eb="5">
      <t>ネン</t>
    </rPh>
    <phoneticPr fontId="7"/>
  </si>
  <si>
    <t>令和１４年</t>
    <rPh sb="0" eb="2">
      <t>レイワ</t>
    </rPh>
    <rPh sb="4" eb="5">
      <t>ネン</t>
    </rPh>
    <phoneticPr fontId="7"/>
  </si>
  <si>
    <t>令和１５年</t>
    <rPh sb="0" eb="2">
      <t>レイワ</t>
    </rPh>
    <rPh sb="4" eb="5">
      <t>ネン</t>
    </rPh>
    <phoneticPr fontId="7"/>
  </si>
  <si>
    <t>令和１６年</t>
    <rPh sb="0" eb="2">
      <t>レイワ</t>
    </rPh>
    <rPh sb="4" eb="5">
      <t>ネン</t>
    </rPh>
    <phoneticPr fontId="7"/>
  </si>
  <si>
    <t>令和１７年</t>
    <rPh sb="0" eb="2">
      <t>レイワ</t>
    </rPh>
    <rPh sb="4" eb="5">
      <t>ネン</t>
    </rPh>
    <phoneticPr fontId="7"/>
  </si>
  <si>
    <t>令和１８年</t>
    <rPh sb="0" eb="2">
      <t>レイワ</t>
    </rPh>
    <rPh sb="4" eb="5">
      <t>ネン</t>
    </rPh>
    <phoneticPr fontId="7"/>
  </si>
  <si>
    <t>令和１９年</t>
    <rPh sb="0" eb="2">
      <t>レイワ</t>
    </rPh>
    <rPh sb="4" eb="5">
      <t>ネン</t>
    </rPh>
    <phoneticPr fontId="7"/>
  </si>
  <si>
    <t>令和２０年</t>
    <rPh sb="0" eb="2">
      <t>レイワ</t>
    </rPh>
    <rPh sb="4" eb="5">
      <t>ネン</t>
    </rPh>
    <phoneticPr fontId="7"/>
  </si>
  <si>
    <t>令和２１年</t>
    <rPh sb="0" eb="2">
      <t>レイワ</t>
    </rPh>
    <rPh sb="4" eb="5">
      <t>ネン</t>
    </rPh>
    <phoneticPr fontId="7"/>
  </si>
  <si>
    <t>令和２２年</t>
    <rPh sb="0" eb="2">
      <t>レイワ</t>
    </rPh>
    <rPh sb="4" eb="5">
      <t>ネン</t>
    </rPh>
    <phoneticPr fontId="7"/>
  </si>
  <si>
    <t>令和２３年</t>
    <rPh sb="0" eb="2">
      <t>レイワ</t>
    </rPh>
    <rPh sb="4" eb="5">
      <t>ネン</t>
    </rPh>
    <phoneticPr fontId="7"/>
  </si>
  <si>
    <t>令和２４年</t>
    <rPh sb="0" eb="2">
      <t>レイワ</t>
    </rPh>
    <rPh sb="4" eb="5">
      <t>ネン</t>
    </rPh>
    <phoneticPr fontId="7"/>
  </si>
  <si>
    <t>令和２５年</t>
    <rPh sb="0" eb="2">
      <t>レイワ</t>
    </rPh>
    <rPh sb="4" eb="5">
      <t>ネン</t>
    </rPh>
    <phoneticPr fontId="7"/>
  </si>
  <si>
    <t>令和２６年</t>
    <rPh sb="0" eb="2">
      <t>レイワ</t>
    </rPh>
    <rPh sb="4" eb="5">
      <t>ネン</t>
    </rPh>
    <phoneticPr fontId="7"/>
  </si>
  <si>
    <t>令和２７年</t>
    <rPh sb="0" eb="2">
      <t>レイワ</t>
    </rPh>
    <rPh sb="4" eb="5">
      <t>ネン</t>
    </rPh>
    <phoneticPr fontId="7"/>
  </si>
  <si>
    <t>令和２８年</t>
    <rPh sb="0" eb="2">
      <t>レイワ</t>
    </rPh>
    <rPh sb="4" eb="5">
      <t>ネン</t>
    </rPh>
    <phoneticPr fontId="7"/>
  </si>
  <si>
    <t>令和２９年</t>
    <rPh sb="0" eb="2">
      <t>レイワ</t>
    </rPh>
    <rPh sb="4" eb="5">
      <t>ネン</t>
    </rPh>
    <phoneticPr fontId="7"/>
  </si>
  <si>
    <t>令和３０年</t>
    <rPh sb="0" eb="2">
      <t>レイワ</t>
    </rPh>
    <rPh sb="4" eb="5">
      <t>ネン</t>
    </rPh>
    <phoneticPr fontId="7"/>
  </si>
  <si>
    <t>令和３１年</t>
    <rPh sb="0" eb="2">
      <t>レイワ</t>
    </rPh>
    <rPh sb="4" eb="5">
      <t>ネン</t>
    </rPh>
    <phoneticPr fontId="7"/>
  </si>
  <si>
    <t>令和３２年</t>
    <rPh sb="0" eb="2">
      <t>レイワ</t>
    </rPh>
    <rPh sb="4" eb="5">
      <t>ネン</t>
    </rPh>
    <phoneticPr fontId="7"/>
  </si>
  <si>
    <t>令和３３年</t>
    <rPh sb="0" eb="2">
      <t>レイワ</t>
    </rPh>
    <rPh sb="4" eb="5">
      <t>ネン</t>
    </rPh>
    <phoneticPr fontId="7"/>
  </si>
  <si>
    <t>令和３４年</t>
    <rPh sb="0" eb="2">
      <t>レイワ</t>
    </rPh>
    <rPh sb="4" eb="5">
      <t>ネン</t>
    </rPh>
    <phoneticPr fontId="7"/>
  </si>
  <si>
    <t>令和３５年</t>
    <rPh sb="0" eb="2">
      <t>レイワ</t>
    </rPh>
    <rPh sb="4" eb="5">
      <t>ネン</t>
    </rPh>
    <phoneticPr fontId="7"/>
  </si>
  <si>
    <t>令和３６年</t>
    <rPh sb="0" eb="2">
      <t>レイワ</t>
    </rPh>
    <rPh sb="4" eb="5">
      <t>ネン</t>
    </rPh>
    <phoneticPr fontId="7"/>
  </si>
  <si>
    <t>令和３７年</t>
    <rPh sb="0" eb="2">
      <t>レイワ</t>
    </rPh>
    <rPh sb="4" eb="5">
      <t>ネン</t>
    </rPh>
    <phoneticPr fontId="7"/>
  </si>
  <si>
    <t>令和３８年</t>
    <rPh sb="0" eb="2">
      <t>レイワ</t>
    </rPh>
    <rPh sb="4" eb="5">
      <t>ネン</t>
    </rPh>
    <phoneticPr fontId="7"/>
  </si>
  <si>
    <t>令和３９年</t>
    <rPh sb="0" eb="2">
      <t>レイワ</t>
    </rPh>
    <rPh sb="4" eb="5">
      <t>ネン</t>
    </rPh>
    <phoneticPr fontId="7"/>
  </si>
  <si>
    <t>令和４０年</t>
    <rPh sb="0" eb="2">
      <t>レイワ</t>
    </rPh>
    <rPh sb="4" eb="5">
      <t>ネン</t>
    </rPh>
    <phoneticPr fontId="7"/>
  </si>
  <si>
    <t>令和４１年</t>
    <rPh sb="0" eb="2">
      <t>レイワ</t>
    </rPh>
    <rPh sb="4" eb="5">
      <t>ネン</t>
    </rPh>
    <phoneticPr fontId="7"/>
  </si>
  <si>
    <t>令和４２年</t>
    <rPh sb="0" eb="2">
      <t>レイワ</t>
    </rPh>
    <rPh sb="4" eb="5">
      <t>ネン</t>
    </rPh>
    <phoneticPr fontId="7"/>
  </si>
  <si>
    <t>令和４３年</t>
    <rPh sb="0" eb="2">
      <t>レイワ</t>
    </rPh>
    <rPh sb="4" eb="5">
      <t>ネン</t>
    </rPh>
    <phoneticPr fontId="7"/>
  </si>
  <si>
    <t>令和４４年</t>
    <rPh sb="0" eb="2">
      <t>レイワ</t>
    </rPh>
    <rPh sb="4" eb="5">
      <t>ネン</t>
    </rPh>
    <phoneticPr fontId="7"/>
  </si>
  <si>
    <t>令和４５年</t>
    <rPh sb="0" eb="2">
      <t>レイワ</t>
    </rPh>
    <rPh sb="4" eb="5">
      <t>ネン</t>
    </rPh>
    <phoneticPr fontId="7"/>
  </si>
  <si>
    <t>令和４６年</t>
    <rPh sb="0" eb="2">
      <t>レイワ</t>
    </rPh>
    <rPh sb="4" eb="5">
      <t>ネン</t>
    </rPh>
    <phoneticPr fontId="7"/>
  </si>
  <si>
    <t>令和４７年</t>
    <rPh sb="0" eb="2">
      <t>レイワ</t>
    </rPh>
    <rPh sb="4" eb="5">
      <t>ネン</t>
    </rPh>
    <phoneticPr fontId="7"/>
  </si>
  <si>
    <t>令和４８年</t>
    <rPh sb="0" eb="2">
      <t>レイワ</t>
    </rPh>
    <rPh sb="4" eb="5">
      <t>ネン</t>
    </rPh>
    <phoneticPr fontId="7"/>
  </si>
  <si>
    <t>令和４９年</t>
    <rPh sb="0" eb="2">
      <t>レイワ</t>
    </rPh>
    <rPh sb="4" eb="5">
      <t>ネン</t>
    </rPh>
    <phoneticPr fontId="7"/>
  </si>
  <si>
    <t>令和５０年</t>
    <rPh sb="0" eb="2">
      <t>レイワ</t>
    </rPh>
    <rPh sb="4" eb="5">
      <t>ネン</t>
    </rPh>
    <phoneticPr fontId="7"/>
  </si>
  <si>
    <t>令和５１年</t>
    <rPh sb="0" eb="2">
      <t>レイワ</t>
    </rPh>
    <rPh sb="4" eb="5">
      <t>ネン</t>
    </rPh>
    <phoneticPr fontId="7"/>
  </si>
  <si>
    <t>令和５２年</t>
    <rPh sb="0" eb="2">
      <t>レイワ</t>
    </rPh>
    <rPh sb="4" eb="5">
      <t>ネン</t>
    </rPh>
    <phoneticPr fontId="7"/>
  </si>
  <si>
    <t>令和５３年</t>
    <rPh sb="0" eb="2">
      <t>レイワ</t>
    </rPh>
    <rPh sb="4" eb="5">
      <t>ネン</t>
    </rPh>
    <phoneticPr fontId="7"/>
  </si>
  <si>
    <t>令和５４年</t>
    <rPh sb="0" eb="2">
      <t>レイワ</t>
    </rPh>
    <rPh sb="4" eb="5">
      <t>ネン</t>
    </rPh>
    <phoneticPr fontId="7"/>
  </si>
  <si>
    <t>令和５５年</t>
    <rPh sb="0" eb="2">
      <t>レイワ</t>
    </rPh>
    <rPh sb="4" eb="5">
      <t>ネン</t>
    </rPh>
    <phoneticPr fontId="7"/>
  </si>
  <si>
    <t>令和５６年</t>
    <rPh sb="0" eb="2">
      <t>レイワ</t>
    </rPh>
    <rPh sb="4" eb="5">
      <t>ネン</t>
    </rPh>
    <phoneticPr fontId="7"/>
  </si>
  <si>
    <t>くろまぐろ養殖実績報告書</t>
    <phoneticPr fontId="7"/>
  </si>
  <si>
    <t>令和　年</t>
    <rPh sb="0" eb="2">
      <t>レイワ</t>
    </rPh>
    <rPh sb="3" eb="4">
      <t>ネン</t>
    </rPh>
    <phoneticPr fontId="7"/>
  </si>
  <si>
    <t>令和元年</t>
    <rPh sb="0" eb="2">
      <t>レイワ</t>
    </rPh>
    <rPh sb="2" eb="4">
      <t>ガンネン</t>
    </rPh>
    <phoneticPr fontId="7"/>
  </si>
  <si>
    <t>令和２年</t>
    <rPh sb="0" eb="2">
      <t>レイワ</t>
    </rPh>
    <rPh sb="3" eb="4">
      <t>ネン</t>
    </rPh>
    <phoneticPr fontId="7"/>
  </si>
  <si>
    <t>令和３年</t>
    <rPh sb="0" eb="2">
      <t>レイワ</t>
    </rPh>
    <rPh sb="3" eb="4">
      <t>ネン</t>
    </rPh>
    <phoneticPr fontId="7"/>
  </si>
  <si>
    <t>令和４年</t>
    <rPh sb="0" eb="2">
      <t>レイワ</t>
    </rPh>
    <rPh sb="3" eb="4">
      <t>ネン</t>
    </rPh>
    <phoneticPr fontId="7"/>
  </si>
  <si>
    <t>令和５年</t>
    <rPh sb="0" eb="2">
      <t>レイワ</t>
    </rPh>
    <rPh sb="3" eb="4">
      <t>ネン</t>
    </rPh>
    <phoneticPr fontId="7"/>
  </si>
  <si>
    <t>免許条件</t>
    <rPh sb="0" eb="2">
      <t>メンキョ</t>
    </rPh>
    <rPh sb="2" eb="4">
      <t>ジョウケン</t>
    </rPh>
    <phoneticPr fontId="18"/>
  </si>
  <si>
    <t>漁船登録番号（半角）</t>
    <rPh sb="0" eb="2">
      <t>ギョセン</t>
    </rPh>
    <rPh sb="2" eb="4">
      <t>トウロク</t>
    </rPh>
    <rPh sb="4" eb="6">
      <t>バンゴウ</t>
    </rPh>
    <rPh sb="7" eb="9">
      <t>ハンカク</t>
    </rPh>
    <phoneticPr fontId="4"/>
  </si>
  <si>
    <r>
      <t>　　　複数の者から成る船団の場合は「代表者○○○○ほか○名」等と該当する入手先及び住所を、それぞれ記入した上で</t>
    </r>
    <r>
      <rPr>
        <b/>
        <u/>
        <sz val="10"/>
        <color theme="1"/>
        <rFont val="ＭＳ Ｐゴシック"/>
        <family val="3"/>
        <charset val="128"/>
        <scheme val="minor"/>
      </rPr>
      <t>別添</t>
    </r>
    <r>
      <rPr>
        <sz val="10"/>
        <color theme="1"/>
        <rFont val="ＭＳ Ｐゴシック"/>
        <family val="3"/>
        <charset val="128"/>
        <scheme val="minor"/>
      </rPr>
      <t>に合わせて記載すること。</t>
    </r>
    <rPh sb="30" eb="31">
      <t>ナド</t>
    </rPh>
    <rPh sb="32" eb="34">
      <t>ガイトウ</t>
    </rPh>
    <rPh sb="36" eb="38">
      <t>ニュウシュ</t>
    </rPh>
    <rPh sb="38" eb="39">
      <t>サキ</t>
    </rPh>
    <rPh sb="39" eb="40">
      <t>オヨ</t>
    </rPh>
    <rPh sb="41" eb="43">
      <t>ジュウショ</t>
    </rPh>
    <rPh sb="55" eb="57">
      <t>ベッテン</t>
    </rPh>
    <rPh sb="58" eb="59">
      <t>ア</t>
    </rPh>
    <rPh sb="62" eb="64">
      <t>キサイ</t>
    </rPh>
    <phoneticPr fontId="2"/>
  </si>
  <si>
    <r>
      <t>注７　</t>
    </r>
    <r>
      <rPr>
        <sz val="9"/>
        <color theme="1"/>
        <rFont val="ＭＳ Ｐゴシック"/>
        <family val="3"/>
        <charset val="128"/>
        <scheme val="minor"/>
      </rPr>
      <t>入手先が自己の場合は、「入手先の氏名（法人にあっては名称）」に「自己」（法人にあっては、「自社」）と記入し、「入手先の住所（法人にあっては所在地）」は空欄とすること。</t>
    </r>
    <rPh sb="0" eb="1">
      <t>チュウ</t>
    </rPh>
    <rPh sb="3" eb="5">
      <t>ニュウシュ</t>
    </rPh>
    <rPh sb="5" eb="6">
      <t>サキ</t>
    </rPh>
    <rPh sb="15" eb="18">
      <t>ニュウシュサキ</t>
    </rPh>
    <rPh sb="58" eb="61">
      <t>ニュウシュサキ</t>
    </rPh>
    <phoneticPr fontId="1"/>
  </si>
  <si>
    <t>注８　「採捕の方法」は、プルダウンリスト（曳き縄、まき網、その他）の中から選択すること。</t>
    <rPh sb="0" eb="1">
      <t>チュウ</t>
    </rPh>
    <rPh sb="34" eb="35">
      <t>ナカ</t>
    </rPh>
    <rPh sb="37" eb="39">
      <t>センタク</t>
    </rPh>
    <phoneticPr fontId="1"/>
  </si>
  <si>
    <t>注４　当年における種苗の入手先及び活込み状況を記入すること。なお、同じ「活込月」において複数の入手先がある場合、入手先毎に行を設けること。</t>
    <rPh sb="0" eb="1">
      <t>チュウ</t>
    </rPh>
    <rPh sb="3" eb="5">
      <t>トウネン</t>
    </rPh>
    <rPh sb="9" eb="11">
      <t>シュビョウ</t>
    </rPh>
    <rPh sb="12" eb="14">
      <t>ニュウシュ</t>
    </rPh>
    <rPh sb="14" eb="15">
      <t>サキ</t>
    </rPh>
    <rPh sb="15" eb="16">
      <t>オヨ</t>
    </rPh>
    <rPh sb="17" eb="18">
      <t>イ</t>
    </rPh>
    <rPh sb="18" eb="19">
      <t>コ</t>
    </rPh>
    <rPh sb="20" eb="22">
      <t>ジョウキョウ</t>
    </rPh>
    <rPh sb="23" eb="25">
      <t>キニュウ</t>
    </rPh>
    <rPh sb="33" eb="34">
      <t>オナ</t>
    </rPh>
    <rPh sb="36" eb="37">
      <t>イ</t>
    </rPh>
    <rPh sb="37" eb="38">
      <t>コ</t>
    </rPh>
    <rPh sb="38" eb="39">
      <t>ツキ</t>
    </rPh>
    <rPh sb="44" eb="46">
      <t>フクスウ</t>
    </rPh>
    <rPh sb="47" eb="49">
      <t>ニュウシュ</t>
    </rPh>
    <rPh sb="49" eb="50">
      <t>サキ</t>
    </rPh>
    <rPh sb="53" eb="55">
      <t>バアイ</t>
    </rPh>
    <rPh sb="56" eb="58">
      <t>ニュウシュ</t>
    </rPh>
    <rPh sb="58" eb="59">
      <t>サキ</t>
    </rPh>
    <rPh sb="59" eb="60">
      <t>ゴト</t>
    </rPh>
    <rPh sb="61" eb="62">
      <t>ギョウ</t>
    </rPh>
    <rPh sb="63" eb="64">
      <t>モウ</t>
    </rPh>
    <phoneticPr fontId="1"/>
  </si>
  <si>
    <t>注６　入手先は、原則として契約相手方を記入すること。なお、契約相手方が漁業協同組合の場合は漁業協同組合の名称及び所在地を、</t>
    <rPh sb="0" eb="1">
      <t>チュウ</t>
    </rPh>
    <rPh sb="3" eb="5">
      <t>ニュウシュ</t>
    </rPh>
    <rPh sb="5" eb="6">
      <t>サキ</t>
    </rPh>
    <rPh sb="8" eb="10">
      <t>ゲンソク</t>
    </rPh>
    <rPh sb="13" eb="15">
      <t>ケイヤク</t>
    </rPh>
    <rPh sb="15" eb="18">
      <t>アイテガタ</t>
    </rPh>
    <rPh sb="19" eb="21">
      <t>キニュウ</t>
    </rPh>
    <rPh sb="29" eb="31">
      <t>ケイヤク</t>
    </rPh>
    <rPh sb="31" eb="34">
      <t>アイテガタ</t>
    </rPh>
    <rPh sb="35" eb="37">
      <t>ギョギョウ</t>
    </rPh>
    <rPh sb="37" eb="39">
      <t>キョウドウ</t>
    </rPh>
    <rPh sb="39" eb="41">
      <t>クミアイ</t>
    </rPh>
    <rPh sb="42" eb="44">
      <t>バアイ</t>
    </rPh>
    <rPh sb="45" eb="47">
      <t>ギョギョウ</t>
    </rPh>
    <rPh sb="47" eb="49">
      <t>キョウドウ</t>
    </rPh>
    <rPh sb="49" eb="51">
      <t>クミアイ</t>
    </rPh>
    <rPh sb="52" eb="54">
      <t>メイショウ</t>
    </rPh>
    <rPh sb="54" eb="55">
      <t>オヨ</t>
    </rPh>
    <rPh sb="56" eb="59">
      <t>ショザイチ</t>
    </rPh>
    <phoneticPr fontId="1"/>
  </si>
  <si>
    <r>
      <t>１　</t>
    </r>
    <r>
      <rPr>
        <b/>
        <sz val="14"/>
        <color rgb="FFFF0000"/>
        <rFont val="ＭＳ Ｐゴシック"/>
        <family val="3"/>
        <charset val="128"/>
        <scheme val="minor"/>
      </rPr>
      <t>色塗りされたセル</t>
    </r>
    <r>
      <rPr>
        <sz val="14"/>
        <color theme="1"/>
        <rFont val="ＭＳ Ｐゴシック"/>
        <family val="3"/>
        <charset val="128"/>
        <scheme val="minor"/>
      </rPr>
      <t>へ必要事項を入力すること。</t>
    </r>
    <rPh sb="2" eb="4">
      <t>イロヌ</t>
    </rPh>
    <rPh sb="11" eb="13">
      <t>ヒツヨウ</t>
    </rPh>
    <rPh sb="13" eb="15">
      <t>ジコウ</t>
    </rPh>
    <rPh sb="16" eb="18">
      <t>ニュウリョク</t>
    </rPh>
    <phoneticPr fontId="2"/>
  </si>
  <si>
    <r>
      <t>注1１　「移送」とは、</t>
    </r>
    <r>
      <rPr>
        <b/>
        <u/>
        <sz val="10"/>
        <color rgb="FFFF0000"/>
        <rFont val="ＭＳ Ｐゴシック"/>
        <family val="3"/>
        <charset val="128"/>
        <scheme val="minor"/>
      </rPr>
      <t>免許番号の異なる漁場の養殖施設又は同免許番号の漁場内の他者の養殖施設に魚を移すこと</t>
    </r>
    <r>
      <rPr>
        <sz val="10"/>
        <color theme="1"/>
        <rFont val="ＭＳ Ｐゴシック"/>
        <family val="3"/>
        <charset val="128"/>
        <scheme val="minor"/>
      </rPr>
      <t>をいう。</t>
    </r>
    <rPh sb="0" eb="1">
      <t>チュウ</t>
    </rPh>
    <rPh sb="5" eb="7">
      <t>イソウ</t>
    </rPh>
    <rPh sb="11" eb="13">
      <t>メンキョ</t>
    </rPh>
    <rPh sb="13" eb="15">
      <t>バンゴウ</t>
    </rPh>
    <rPh sb="16" eb="17">
      <t>コト</t>
    </rPh>
    <rPh sb="19" eb="21">
      <t>ギョジョウ</t>
    </rPh>
    <rPh sb="22" eb="24">
      <t>ヨウショク</t>
    </rPh>
    <rPh sb="24" eb="26">
      <t>シセツ</t>
    </rPh>
    <rPh sb="26" eb="27">
      <t>マタ</t>
    </rPh>
    <rPh sb="28" eb="29">
      <t>ドウ</t>
    </rPh>
    <rPh sb="29" eb="31">
      <t>メンキョ</t>
    </rPh>
    <rPh sb="31" eb="33">
      <t>バンゴウ</t>
    </rPh>
    <rPh sb="34" eb="36">
      <t>ギョジョウ</t>
    </rPh>
    <rPh sb="36" eb="37">
      <t>ナイ</t>
    </rPh>
    <rPh sb="38" eb="39">
      <t>ホカ</t>
    </rPh>
    <rPh sb="39" eb="40">
      <t>シャ</t>
    </rPh>
    <rPh sb="41" eb="43">
      <t>ヨウショク</t>
    </rPh>
    <rPh sb="43" eb="45">
      <t>シセツ</t>
    </rPh>
    <rPh sb="46" eb="47">
      <t>サカナ</t>
    </rPh>
    <rPh sb="48" eb="49">
      <t>ウツ</t>
    </rPh>
    <phoneticPr fontId="1"/>
  </si>
  <si>
    <t>注1０　当年における養殖くろまぐろの移送状況を記入すること。なお、同じ「移送月」において複数の移送先がある場合、移送先毎に行を設けること。</t>
    <rPh sb="0" eb="1">
      <t>チュウ</t>
    </rPh>
    <rPh sb="4" eb="6">
      <t>トウネン</t>
    </rPh>
    <rPh sb="10" eb="12">
      <t>ヨウショク</t>
    </rPh>
    <rPh sb="18" eb="20">
      <t>イソウ</t>
    </rPh>
    <rPh sb="20" eb="22">
      <t>ジョウキョウ</t>
    </rPh>
    <rPh sb="33" eb="34">
      <t>オナ</t>
    </rPh>
    <rPh sb="36" eb="38">
      <t>イソウ</t>
    </rPh>
    <rPh sb="38" eb="39">
      <t>ツキ</t>
    </rPh>
    <rPh sb="47" eb="49">
      <t>イソウ</t>
    </rPh>
    <rPh sb="56" eb="58">
      <t>イソウ</t>
    </rPh>
    <phoneticPr fontId="1"/>
  </si>
  <si>
    <t>注1４　移送先が自己の場合は、「移送先の氏名（法人にあっては名称）」に「自己」（法人にあっては、「自社」）と記入し、「移送先の住所（法人にあっては所在地）」は空欄とすること。</t>
    <rPh sb="0" eb="1">
      <t>チュウ</t>
    </rPh>
    <rPh sb="4" eb="6">
      <t>イソウ</t>
    </rPh>
    <rPh sb="6" eb="7">
      <t>サキ</t>
    </rPh>
    <rPh sb="8" eb="10">
      <t>ジコ</t>
    </rPh>
    <rPh sb="11" eb="13">
      <t>バアイ</t>
    </rPh>
    <rPh sb="16" eb="19">
      <t>イソウサキ</t>
    </rPh>
    <rPh sb="36" eb="38">
      <t>ジコ</t>
    </rPh>
    <rPh sb="40" eb="42">
      <t>ホウジン</t>
    </rPh>
    <rPh sb="49" eb="50">
      <t>ジ</t>
    </rPh>
    <rPh sb="50" eb="51">
      <t>シャ</t>
    </rPh>
    <rPh sb="54" eb="56">
      <t>キニュウ</t>
    </rPh>
    <rPh sb="59" eb="62">
      <t>イソウサキ</t>
    </rPh>
    <rPh sb="79" eb="81">
      <t>クウラン</t>
    </rPh>
    <phoneticPr fontId="1"/>
  </si>
  <si>
    <t>注1６　当年において移送された養殖くろまぐろの活込み状況を記入すること。なお、同じ「移送活込月」において複数の移送元がある場合、移送元毎に行を設けること。</t>
    <rPh sb="0" eb="1">
      <t>チュウ</t>
    </rPh>
    <rPh sb="4" eb="6">
      <t>トウネン</t>
    </rPh>
    <rPh sb="10" eb="12">
      <t>イソウ</t>
    </rPh>
    <rPh sb="15" eb="17">
      <t>ヨウショク</t>
    </rPh>
    <rPh sb="23" eb="24">
      <t>カツ</t>
    </rPh>
    <rPh sb="24" eb="25">
      <t>コ</t>
    </rPh>
    <rPh sb="26" eb="28">
      <t>ジョウキョウ</t>
    </rPh>
    <rPh sb="39" eb="40">
      <t>オナ</t>
    </rPh>
    <rPh sb="42" eb="44">
      <t>イソウ</t>
    </rPh>
    <rPh sb="46" eb="47">
      <t>ツキ</t>
    </rPh>
    <rPh sb="55" eb="57">
      <t>イソウ</t>
    </rPh>
    <rPh sb="57" eb="58">
      <t>モト</t>
    </rPh>
    <rPh sb="64" eb="66">
      <t>イソウ</t>
    </rPh>
    <rPh sb="66" eb="67">
      <t>モト</t>
    </rPh>
    <phoneticPr fontId="1"/>
  </si>
  <si>
    <t>注1７　移送元が自己の場合は、「移送元の氏名（法人にあっては名称）」に「自己」（法人にあっては、「自社」）と記入し、「移送元の住所（法人にあっては所在地）」を空欄とした上で</t>
    <rPh sb="0" eb="1">
      <t>チュウ</t>
    </rPh>
    <rPh sb="4" eb="6">
      <t>イソウ</t>
    </rPh>
    <rPh sb="6" eb="7">
      <t>モト</t>
    </rPh>
    <rPh sb="8" eb="10">
      <t>ジコ</t>
    </rPh>
    <rPh sb="11" eb="13">
      <t>バアイ</t>
    </rPh>
    <rPh sb="16" eb="18">
      <t>イソウ</t>
    </rPh>
    <rPh sb="18" eb="19">
      <t>モト</t>
    </rPh>
    <rPh sb="36" eb="38">
      <t>ジコ</t>
    </rPh>
    <rPh sb="40" eb="42">
      <t>ホウジン</t>
    </rPh>
    <rPh sb="49" eb="50">
      <t>ジ</t>
    </rPh>
    <rPh sb="50" eb="51">
      <t>シャ</t>
    </rPh>
    <rPh sb="54" eb="56">
      <t>キニュウ</t>
    </rPh>
    <rPh sb="59" eb="61">
      <t>イソウ</t>
    </rPh>
    <rPh sb="61" eb="62">
      <t>モト</t>
    </rPh>
    <rPh sb="84" eb="85">
      <t>ウエ</t>
    </rPh>
    <phoneticPr fontId="1"/>
  </si>
  <si>
    <t>　　　　「移送元の区画免許番号」を記入すること。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</si>
</sst>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_ "/>
    <numFmt numFmtId="177" formatCode="&quot;令&quot;&quot;和&quot;0&quot;年&quot;"/>
    <numFmt numFmtId="178" formatCode="0.000_ "/>
  </numFmts>
  <fonts count="21"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9"/>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4"/>
      <color theme="1"/>
      <name val="ＭＳ Ｐゴシック"/>
      <family val="3"/>
      <charset val="128"/>
      <scheme val="minor"/>
    </font>
    <font>
      <sz val="10"/>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4"/>
      <color theme="1"/>
      <name val="ＭＳ Ｐゴシック"/>
      <family val="3"/>
      <charset val="128"/>
      <scheme val="minor"/>
    </font>
    <font>
      <b/>
      <u/>
      <sz val="10"/>
      <color theme="1"/>
      <name val="ＭＳ Ｐゴシック"/>
      <family val="3"/>
      <charset val="128"/>
      <scheme val="minor"/>
    </font>
    <font>
      <b/>
      <u/>
      <sz val="10"/>
      <color rgb="FFFF0000"/>
      <name val="ＭＳ Ｐゴシック"/>
      <family val="3"/>
      <charset val="128"/>
      <scheme val="minor"/>
    </font>
    <font>
      <b/>
      <sz val="16"/>
      <color theme="1"/>
      <name val="ＭＳ Ｐゴシック"/>
      <family val="3"/>
      <charset val="128"/>
      <scheme val="minor"/>
    </font>
    <font>
      <b/>
      <sz val="11"/>
      <color theme="1"/>
      <name val="ＭＳ Ｐゴシック"/>
      <family val="3"/>
      <charset val="128"/>
      <scheme val="minor"/>
    </font>
    <font>
      <sz val="6"/>
      <name val="ＭＳ Ｐゴシック"/>
      <family val="3"/>
      <charset val="128"/>
      <scheme val="minor"/>
    </font>
    <font>
      <sz val="9"/>
      <color theme="1"/>
      <name val="ＭＳ Ｐゴシック"/>
      <family val="3"/>
      <charset val="128"/>
      <scheme val="minor"/>
    </font>
    <font>
      <b/>
      <sz val="14"/>
      <color rgb="FFFF0000"/>
      <name val="ＭＳ Ｐ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0" tint="-0.14999847407452621"/>
        <bgColor indexed="64"/>
      </patternFill>
    </fill>
  </fills>
  <borders count="84">
    <border>
      <left/>
      <right/>
      <top/>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style="hair">
        <color indexed="64"/>
      </right>
      <top/>
      <bottom style="medium">
        <color indexed="64"/>
      </bottom>
      <diagonal/>
    </border>
    <border>
      <left/>
      <right style="hair">
        <color indexed="64"/>
      </right>
      <top/>
      <bottom style="medium">
        <color indexed="64"/>
      </bottom>
      <diagonal/>
    </border>
    <border>
      <left/>
      <right style="hair">
        <color indexed="64"/>
      </right>
      <top/>
      <bottom/>
      <diagonal/>
    </border>
    <border>
      <left/>
      <right style="medium">
        <color indexed="64"/>
      </right>
      <top/>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bottom style="medium">
        <color indexed="64"/>
      </bottom>
      <diagonal/>
    </border>
    <border>
      <left/>
      <right style="hair">
        <color indexed="64"/>
      </right>
      <top style="medium">
        <color indexed="64"/>
      </top>
      <bottom style="thin">
        <color indexed="64"/>
      </bottom>
      <diagonal/>
    </border>
    <border>
      <left/>
      <right style="hair">
        <color indexed="64"/>
      </right>
      <top style="thin">
        <color indexed="64"/>
      </top>
      <bottom style="thin">
        <color indexed="64"/>
      </bottom>
      <diagonal/>
    </border>
    <border>
      <left/>
      <right style="hair">
        <color indexed="64"/>
      </right>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right style="hair">
        <color indexed="64"/>
      </right>
      <top style="medium">
        <color indexed="64"/>
      </top>
      <bottom/>
      <diagonal/>
    </border>
    <border>
      <left/>
      <right style="medium">
        <color indexed="64"/>
      </right>
      <top/>
      <bottom style="thin">
        <color indexed="64"/>
      </bottom>
      <diagonal/>
    </border>
    <border>
      <left style="hair">
        <color indexed="64"/>
      </left>
      <right style="hair">
        <color indexed="64"/>
      </right>
      <top style="medium">
        <color indexed="64"/>
      </top>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medium">
        <color indexed="64"/>
      </bottom>
      <diagonal/>
    </border>
    <border>
      <left style="thin">
        <color indexed="64"/>
      </left>
      <right style="hair">
        <color indexed="64"/>
      </right>
      <top/>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medium">
        <color indexed="64"/>
      </right>
      <top style="medium">
        <color indexed="64"/>
      </top>
      <bottom/>
      <diagonal/>
    </border>
    <border>
      <left style="hair">
        <color indexed="64"/>
      </left>
      <right style="medium">
        <color indexed="64"/>
      </right>
      <top style="thin">
        <color indexed="64"/>
      </top>
      <bottom style="thin">
        <color indexed="64"/>
      </bottom>
      <diagonal/>
    </border>
    <border>
      <left style="hair">
        <color indexed="64"/>
      </left>
      <right style="medium">
        <color indexed="64"/>
      </right>
      <top/>
      <bottom/>
      <diagonal/>
    </border>
    <border>
      <left style="hair">
        <color indexed="64"/>
      </left>
      <right style="medium">
        <color indexed="64"/>
      </right>
      <top/>
      <bottom style="medium">
        <color indexed="64"/>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hair">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hair">
        <color indexed="64"/>
      </left>
      <right style="medium">
        <color indexed="64"/>
      </right>
      <top style="medium">
        <color indexed="64"/>
      </top>
      <bottom style="hair">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style="thin">
        <color indexed="64"/>
      </left>
      <right style="hair">
        <color indexed="64"/>
      </right>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hair">
        <color indexed="64"/>
      </left>
      <right style="thin">
        <color indexed="64"/>
      </right>
      <top style="thin">
        <color indexed="64"/>
      </top>
      <bottom style="double">
        <color indexed="64"/>
      </bottom>
      <diagonal/>
    </border>
    <border>
      <left style="thin">
        <color indexed="64"/>
      </left>
      <right style="hair">
        <color indexed="64"/>
      </right>
      <top style="thin">
        <color indexed="64"/>
      </top>
      <bottom style="medium">
        <color indexed="64"/>
      </bottom>
      <diagonal/>
    </border>
    <border>
      <left style="thin">
        <color indexed="64"/>
      </left>
      <right style="hair">
        <color indexed="64"/>
      </right>
      <top style="thin">
        <color indexed="64"/>
      </top>
      <bottom style="double">
        <color indexed="64"/>
      </bottom>
      <diagonal/>
    </border>
    <border>
      <left/>
      <right style="hair">
        <color indexed="64"/>
      </right>
      <top style="thin">
        <color indexed="64"/>
      </top>
      <bottom style="double">
        <color indexed="64"/>
      </bottom>
      <diagonal/>
    </border>
    <border>
      <left/>
      <right/>
      <top/>
      <bottom style="thin">
        <color indexed="64"/>
      </bottom>
      <diagonal/>
    </border>
    <border>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medium">
        <color indexed="64"/>
      </left>
      <right style="hair">
        <color indexed="64"/>
      </right>
      <top style="thin">
        <color indexed="64"/>
      </top>
      <bottom style="double">
        <color indexed="64"/>
      </bottom>
      <diagonal/>
    </border>
    <border>
      <left style="medium">
        <color indexed="64"/>
      </left>
      <right style="hair">
        <color indexed="64"/>
      </right>
      <top/>
      <bottom style="medium">
        <color indexed="64"/>
      </bottom>
      <diagonal/>
    </border>
    <border>
      <left style="medium">
        <color indexed="64"/>
      </left>
      <right style="hair">
        <color indexed="64"/>
      </right>
      <top/>
      <bottom style="thin">
        <color indexed="64"/>
      </bottom>
      <diagonal/>
    </border>
    <border>
      <left style="medium">
        <color indexed="64"/>
      </left>
      <right/>
      <top/>
      <bottom style="thin">
        <color indexed="64"/>
      </bottom>
      <diagonal/>
    </border>
    <border>
      <left style="medium">
        <color indexed="64"/>
      </left>
      <right/>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double">
        <color indexed="64"/>
      </bottom>
      <diagonal/>
    </border>
    <border>
      <left style="medium">
        <color indexed="64"/>
      </left>
      <right/>
      <top style="medium">
        <color indexed="64"/>
      </top>
      <bottom/>
      <diagonal/>
    </border>
    <border>
      <left style="thin">
        <color indexed="64"/>
      </left>
      <right style="hair">
        <color indexed="64"/>
      </right>
      <top style="double">
        <color indexed="64"/>
      </top>
      <bottom/>
      <diagonal/>
    </border>
    <border>
      <left/>
      <right style="medium">
        <color indexed="64"/>
      </right>
      <top style="thin">
        <color indexed="64"/>
      </top>
      <bottom style="double">
        <color indexed="64"/>
      </bottom>
      <diagonal/>
    </border>
    <border diagonalDown="1">
      <left style="thin">
        <color indexed="64"/>
      </left>
      <right style="thin">
        <color indexed="64"/>
      </right>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style="medium">
        <color indexed="64"/>
      </bottom>
      <diagonal style="thin">
        <color indexed="64"/>
      </diagonal>
    </border>
    <border>
      <left style="thin">
        <color indexed="64"/>
      </left>
      <right style="thin">
        <color indexed="64"/>
      </right>
      <top style="thin">
        <color indexed="64"/>
      </top>
      <bottom/>
      <diagonal/>
    </border>
    <border diagonalDown="1">
      <left style="thin">
        <color indexed="64"/>
      </left>
      <right style="thin">
        <color indexed="64"/>
      </right>
      <top style="medium">
        <color indexed="64"/>
      </top>
      <bottom style="thin">
        <color indexed="64"/>
      </bottom>
      <diagonal style="thin">
        <color indexed="64"/>
      </diagonal>
    </border>
  </borders>
  <cellStyleXfs count="2">
    <xf numFmtId="0" fontId="0" fillId="0" borderId="0">
      <alignment vertical="center"/>
    </xf>
    <xf numFmtId="38" fontId="8" fillId="0" borderId="0" applyFont="0" applyFill="0" applyBorder="0" applyAlignment="0" applyProtection="0">
      <alignment vertical="center"/>
    </xf>
  </cellStyleXfs>
  <cellXfs count="247">
    <xf numFmtId="0" fontId="0" fillId="0" borderId="0" xfId="0">
      <alignment vertical="center"/>
    </xf>
    <xf numFmtId="0" fontId="0" fillId="0" borderId="0" xfId="0" applyFont="1">
      <alignment vertical="center"/>
    </xf>
    <xf numFmtId="0" fontId="0" fillId="2" borderId="0" xfId="0" applyFont="1" applyFill="1">
      <alignment vertical="center"/>
    </xf>
    <xf numFmtId="0" fontId="11" fillId="2" borderId="0" xfId="0" applyFont="1" applyFill="1">
      <alignment vertical="center"/>
    </xf>
    <xf numFmtId="0" fontId="0" fillId="2" borderId="2" xfId="0" applyFill="1" applyBorder="1" applyAlignment="1">
      <alignment horizontal="center" vertical="center"/>
    </xf>
    <xf numFmtId="0" fontId="0" fillId="2" borderId="4" xfId="0" applyFill="1" applyBorder="1" applyAlignment="1">
      <alignment horizontal="center" vertical="center" wrapText="1"/>
    </xf>
    <xf numFmtId="38" fontId="10" fillId="2" borderId="0" xfId="1" applyFont="1" applyFill="1" applyProtection="1">
      <alignment vertical="center"/>
    </xf>
    <xf numFmtId="38" fontId="10" fillId="2" borderId="0" xfId="1" applyFont="1" applyFill="1" applyBorder="1" applyProtection="1">
      <alignment vertical="center"/>
    </xf>
    <xf numFmtId="0" fontId="0" fillId="2" borderId="0" xfId="0" applyFont="1" applyFill="1" applyBorder="1">
      <alignment vertical="center"/>
    </xf>
    <xf numFmtId="0" fontId="0" fillId="2" borderId="0" xfId="0" applyFill="1">
      <alignment vertical="center"/>
    </xf>
    <xf numFmtId="0" fontId="0" fillId="2" borderId="0" xfId="0" applyFill="1" applyBorder="1">
      <alignment vertical="center"/>
    </xf>
    <xf numFmtId="38" fontId="9" fillId="2" borderId="0" xfId="1" applyFont="1" applyFill="1" applyProtection="1">
      <alignment vertical="center"/>
    </xf>
    <xf numFmtId="38" fontId="9" fillId="2" borderId="0" xfId="1" applyFont="1" applyFill="1" applyProtection="1">
      <alignment vertical="center"/>
      <protection locked="0"/>
    </xf>
    <xf numFmtId="38" fontId="10" fillId="2" borderId="0" xfId="1" applyFont="1" applyFill="1" applyProtection="1">
      <alignment vertical="center"/>
      <protection locked="0"/>
    </xf>
    <xf numFmtId="0" fontId="0" fillId="3" borderId="49" xfId="0" applyFill="1" applyBorder="1" applyAlignment="1" applyProtection="1">
      <alignment horizontal="center" vertical="center"/>
      <protection locked="0"/>
    </xf>
    <xf numFmtId="38" fontId="0" fillId="3" borderId="0" xfId="1" applyFont="1" applyFill="1" applyBorder="1" applyAlignment="1" applyProtection="1">
      <alignment horizontal="right" vertical="center"/>
      <protection locked="0"/>
    </xf>
    <xf numFmtId="176" fontId="0" fillId="3" borderId="45" xfId="0" applyNumberFormat="1" applyFill="1" applyBorder="1" applyAlignment="1" applyProtection="1">
      <alignment horizontal="right" vertical="center"/>
      <protection locked="0"/>
    </xf>
    <xf numFmtId="0" fontId="0" fillId="3" borderId="45" xfId="0" applyFill="1" applyBorder="1" applyAlignment="1" applyProtection="1">
      <alignment horizontal="center" vertical="center"/>
      <protection locked="0"/>
    </xf>
    <xf numFmtId="0" fontId="0" fillId="3" borderId="45" xfId="0" applyFill="1" applyBorder="1" applyAlignment="1" applyProtection="1">
      <alignment horizontal="left" vertical="center" shrinkToFit="1"/>
      <protection locked="0"/>
    </xf>
    <xf numFmtId="0" fontId="0" fillId="3" borderId="50" xfId="0" applyFill="1" applyBorder="1" applyAlignment="1" applyProtection="1">
      <alignment horizontal="left" vertical="center" shrinkToFit="1"/>
      <protection locked="0"/>
    </xf>
    <xf numFmtId="38" fontId="0" fillId="3" borderId="27" xfId="1" applyFont="1" applyFill="1" applyBorder="1" applyAlignment="1" applyProtection="1">
      <alignment horizontal="right" vertical="center"/>
      <protection locked="0"/>
    </xf>
    <xf numFmtId="176" fontId="0" fillId="3" borderId="27" xfId="0" applyNumberFormat="1" applyFill="1" applyBorder="1" applyAlignment="1" applyProtection="1">
      <alignment horizontal="right" vertical="center"/>
      <protection locked="0"/>
    </xf>
    <xf numFmtId="0" fontId="0" fillId="3" borderId="27" xfId="0" applyFill="1" applyBorder="1" applyAlignment="1" applyProtection="1">
      <alignment horizontal="center" vertical="center"/>
      <protection locked="0"/>
    </xf>
    <xf numFmtId="0" fontId="0" fillId="3" borderId="27" xfId="0" applyFill="1" applyBorder="1" applyAlignment="1" applyProtection="1">
      <alignment horizontal="left" vertical="center" shrinkToFit="1"/>
      <protection locked="0"/>
    </xf>
    <xf numFmtId="0" fontId="0" fillId="3" borderId="46" xfId="0" applyFill="1" applyBorder="1" applyAlignment="1" applyProtection="1">
      <alignment horizontal="left" vertical="center" shrinkToFit="1"/>
      <protection locked="0"/>
    </xf>
    <xf numFmtId="0" fontId="0" fillId="3" borderId="27" xfId="0" applyFill="1" applyBorder="1" applyProtection="1">
      <alignment vertical="center"/>
      <protection locked="0"/>
    </xf>
    <xf numFmtId="0" fontId="0" fillId="3" borderId="46" xfId="0" applyFill="1" applyBorder="1" applyProtection="1">
      <alignment vertical="center"/>
      <protection locked="0"/>
    </xf>
    <xf numFmtId="0" fontId="0" fillId="3" borderId="3" xfId="0" applyFill="1" applyBorder="1" applyAlignment="1" applyProtection="1">
      <alignment horizontal="center" vertical="center"/>
      <protection locked="0"/>
    </xf>
    <xf numFmtId="38" fontId="0" fillId="3" borderId="36" xfId="1" applyFont="1" applyFill="1" applyBorder="1" applyAlignment="1" applyProtection="1">
      <alignment horizontal="right" vertical="center"/>
      <protection locked="0"/>
    </xf>
    <xf numFmtId="176" fontId="0" fillId="3" borderId="36" xfId="0" applyNumberFormat="1" applyFill="1" applyBorder="1" applyAlignment="1" applyProtection="1">
      <alignment horizontal="right" vertical="center"/>
      <protection locked="0"/>
    </xf>
    <xf numFmtId="0" fontId="0" fillId="3" borderId="36" xfId="0" applyFill="1" applyBorder="1" applyAlignment="1" applyProtection="1">
      <alignment horizontal="center" vertical="center"/>
      <protection locked="0"/>
    </xf>
    <xf numFmtId="0" fontId="0" fillId="3" borderId="36" xfId="0" applyFill="1" applyBorder="1" applyAlignment="1" applyProtection="1">
      <alignment horizontal="left" vertical="center" shrinkToFit="1"/>
      <protection locked="0"/>
    </xf>
    <xf numFmtId="0" fontId="0" fillId="3" borderId="48" xfId="0" applyFill="1" applyBorder="1" applyAlignment="1" applyProtection="1">
      <alignment horizontal="left" vertical="center" shrinkToFit="1"/>
      <protection locked="0"/>
    </xf>
    <xf numFmtId="0" fontId="0" fillId="2" borderId="43" xfId="0" applyFill="1" applyBorder="1" applyAlignment="1">
      <alignment horizontal="center" vertical="center"/>
    </xf>
    <xf numFmtId="0" fontId="0" fillId="2" borderId="18" xfId="0" applyFill="1" applyBorder="1" applyAlignment="1">
      <alignment horizontal="center" vertical="center"/>
    </xf>
    <xf numFmtId="0" fontId="0" fillId="2" borderId="18" xfId="0" applyFill="1" applyBorder="1" applyAlignment="1">
      <alignment horizontal="center" vertical="center" wrapText="1"/>
    </xf>
    <xf numFmtId="0" fontId="0" fillId="2" borderId="20" xfId="0" applyFont="1" applyFill="1" applyBorder="1" applyAlignment="1">
      <alignment horizontal="center" vertical="center" wrapText="1"/>
    </xf>
    <xf numFmtId="0" fontId="0" fillId="2" borderId="44" xfId="0" applyFill="1" applyBorder="1" applyAlignment="1">
      <alignment horizontal="center" vertical="center" wrapText="1"/>
    </xf>
    <xf numFmtId="0" fontId="0" fillId="2" borderId="20" xfId="0" applyFill="1" applyBorder="1" applyAlignment="1">
      <alignment horizontal="center" vertical="center" wrapText="1"/>
    </xf>
    <xf numFmtId="0" fontId="13" fillId="2" borderId="0" xfId="0" applyFont="1" applyFill="1">
      <alignment vertical="center"/>
    </xf>
    <xf numFmtId="0" fontId="12" fillId="2" borderId="0" xfId="0" applyFont="1" applyFill="1">
      <alignment vertical="center"/>
    </xf>
    <xf numFmtId="0" fontId="9" fillId="2" borderId="0" xfId="0" applyFont="1" applyFill="1">
      <alignment vertical="center"/>
    </xf>
    <xf numFmtId="38" fontId="0" fillId="3" borderId="12" xfId="1" applyFont="1" applyFill="1" applyBorder="1" applyAlignment="1" applyProtection="1">
      <alignment horizontal="center" vertical="center"/>
      <protection locked="0"/>
    </xf>
    <xf numFmtId="38" fontId="0" fillId="3" borderId="13" xfId="1" applyFont="1" applyFill="1" applyBorder="1" applyAlignment="1" applyProtection="1">
      <alignment horizontal="center" vertical="center"/>
      <protection locked="0"/>
    </xf>
    <xf numFmtId="176" fontId="0" fillId="3" borderId="15" xfId="0" applyNumberFormat="1" applyFill="1" applyBorder="1" applyAlignment="1" applyProtection="1">
      <alignment horizontal="center" vertical="center"/>
      <protection locked="0"/>
    </xf>
    <xf numFmtId="0" fontId="0" fillId="3" borderId="15" xfId="0" applyFill="1" applyBorder="1" applyAlignment="1" applyProtection="1">
      <alignment horizontal="center" vertical="center" shrinkToFit="1"/>
      <protection locked="0"/>
    </xf>
    <xf numFmtId="49" fontId="0" fillId="3" borderId="26" xfId="0" applyNumberFormat="1" applyFill="1" applyBorder="1" applyAlignment="1" applyProtection="1">
      <alignment horizontal="left" vertical="center"/>
      <protection locked="0"/>
    </xf>
    <xf numFmtId="0" fontId="0" fillId="3" borderId="13" xfId="0" applyFill="1" applyBorder="1" applyAlignment="1" applyProtection="1">
      <alignment horizontal="left" vertical="center" shrinkToFit="1"/>
      <protection locked="0"/>
    </xf>
    <xf numFmtId="0" fontId="0" fillId="3" borderId="5" xfId="0" applyFill="1" applyBorder="1" applyAlignment="1" applyProtection="1">
      <alignment horizontal="left" vertical="center" shrinkToFit="1"/>
      <protection locked="0"/>
    </xf>
    <xf numFmtId="38" fontId="0" fillId="3" borderId="8" xfId="1" applyFont="1" applyFill="1" applyBorder="1" applyAlignment="1" applyProtection="1">
      <alignment horizontal="center" vertical="center"/>
      <protection locked="0"/>
    </xf>
    <xf numFmtId="176" fontId="0" fillId="3" borderId="16" xfId="0" applyNumberFormat="1" applyFill="1" applyBorder="1" applyAlignment="1" applyProtection="1">
      <alignment horizontal="center" vertical="center"/>
      <protection locked="0"/>
    </xf>
    <xf numFmtId="0" fontId="0" fillId="3" borderId="16" xfId="0" applyFill="1" applyBorder="1" applyAlignment="1" applyProtection="1">
      <alignment horizontal="center" vertical="center" shrinkToFit="1"/>
      <protection locked="0"/>
    </xf>
    <xf numFmtId="49" fontId="0" fillId="3" borderId="32" xfId="0" applyNumberFormat="1" applyFill="1" applyBorder="1" applyAlignment="1" applyProtection="1">
      <alignment horizontal="left" vertical="center"/>
      <protection locked="0"/>
    </xf>
    <xf numFmtId="0" fontId="0" fillId="3" borderId="8" xfId="0" applyFill="1" applyBorder="1" applyAlignment="1" applyProtection="1">
      <alignment horizontal="left" vertical="center" shrinkToFit="1"/>
      <protection locked="0"/>
    </xf>
    <xf numFmtId="0" fontId="0" fillId="3" borderId="9" xfId="0" applyFill="1" applyBorder="1" applyAlignment="1" applyProtection="1">
      <alignment horizontal="left" vertical="center" shrinkToFit="1"/>
      <protection locked="0"/>
    </xf>
    <xf numFmtId="176" fontId="0" fillId="3" borderId="56" xfId="0" applyNumberFormat="1" applyFill="1" applyBorder="1" applyAlignment="1" applyProtection="1">
      <alignment horizontal="center" vertical="center"/>
      <protection locked="0"/>
    </xf>
    <xf numFmtId="0" fontId="0" fillId="3" borderId="56" xfId="0" applyFill="1" applyBorder="1" applyAlignment="1" applyProtection="1">
      <alignment horizontal="center" vertical="center" shrinkToFit="1"/>
      <protection locked="0"/>
    </xf>
    <xf numFmtId="0" fontId="0" fillId="3" borderId="51" xfId="0" applyFill="1" applyBorder="1" applyAlignment="1" applyProtection="1">
      <alignment horizontal="left" vertical="center" shrinkToFit="1"/>
      <protection locked="0"/>
    </xf>
    <xf numFmtId="0" fontId="0" fillId="3" borderId="29" xfId="0" applyFill="1" applyBorder="1" applyAlignment="1" applyProtection="1">
      <alignment horizontal="left" vertical="center" shrinkToFit="1"/>
      <protection locked="0"/>
    </xf>
    <xf numFmtId="176" fontId="0" fillId="3" borderId="17" xfId="0" applyNumberFormat="1" applyFill="1" applyBorder="1" applyAlignment="1" applyProtection="1">
      <alignment horizontal="center" vertical="center"/>
      <protection locked="0"/>
    </xf>
    <xf numFmtId="0" fontId="0" fillId="3" borderId="17" xfId="0" applyFill="1" applyBorder="1" applyAlignment="1" applyProtection="1">
      <alignment horizontal="center" vertical="center" shrinkToFit="1"/>
      <protection locked="0"/>
    </xf>
    <xf numFmtId="49" fontId="0" fillId="3" borderId="33" xfId="0" applyNumberFormat="1" applyFill="1" applyBorder="1" applyAlignment="1" applyProtection="1">
      <alignment horizontal="left" vertical="center"/>
      <protection locked="0"/>
    </xf>
    <xf numFmtId="0" fontId="0" fillId="3" borderId="14" xfId="0" applyFill="1" applyBorder="1" applyAlignment="1" applyProtection="1">
      <alignment horizontal="left" vertical="center" shrinkToFit="1"/>
      <protection locked="0"/>
    </xf>
    <xf numFmtId="0" fontId="0" fillId="3" borderId="19" xfId="0" applyFill="1" applyBorder="1" applyAlignment="1" applyProtection="1">
      <alignment horizontal="left" vertical="center" shrinkToFit="1"/>
      <protection locked="0"/>
    </xf>
    <xf numFmtId="0" fontId="0" fillId="3" borderId="47" xfId="0" applyFill="1" applyBorder="1" applyAlignment="1" applyProtection="1">
      <alignment horizontal="center" vertical="center"/>
      <protection locked="0"/>
    </xf>
    <xf numFmtId="38" fontId="0" fillId="3" borderId="7" xfId="1" applyFont="1" applyFill="1" applyBorder="1" applyAlignment="1" applyProtection="1">
      <alignment horizontal="center" vertical="center"/>
      <protection locked="0"/>
    </xf>
    <xf numFmtId="176" fontId="0" fillId="3" borderId="6" xfId="0" applyNumberFormat="1" applyFill="1" applyBorder="1" applyAlignment="1" applyProtection="1">
      <alignment horizontal="center" vertical="center"/>
      <protection locked="0"/>
    </xf>
    <xf numFmtId="0" fontId="0" fillId="3" borderId="6" xfId="0" applyFill="1" applyBorder="1" applyAlignment="1" applyProtection="1">
      <alignment horizontal="center" vertical="center" shrinkToFit="1"/>
      <protection locked="0"/>
    </xf>
    <xf numFmtId="49" fontId="0" fillId="3" borderId="34" xfId="0" applyNumberFormat="1" applyFill="1" applyBorder="1" applyAlignment="1" applyProtection="1">
      <alignment horizontal="left" vertical="center"/>
      <protection locked="0"/>
    </xf>
    <xf numFmtId="0" fontId="0" fillId="3" borderId="7" xfId="0" applyFill="1" applyBorder="1" applyAlignment="1" applyProtection="1">
      <alignment horizontal="left" vertical="center" shrinkToFit="1"/>
      <protection locked="0"/>
    </xf>
    <xf numFmtId="0" fontId="0" fillId="3" borderId="1" xfId="0" applyFill="1" applyBorder="1" applyAlignment="1" applyProtection="1">
      <alignment horizontal="left" vertical="center" shrinkToFit="1"/>
      <protection locked="0"/>
    </xf>
    <xf numFmtId="176" fontId="0" fillId="3" borderId="13" xfId="0" applyNumberFormat="1" applyFill="1" applyBorder="1" applyAlignment="1" applyProtection="1">
      <alignment horizontal="center" vertical="center"/>
      <protection locked="0"/>
    </xf>
    <xf numFmtId="0" fontId="0" fillId="3" borderId="13" xfId="0" applyFill="1" applyBorder="1" applyAlignment="1" applyProtection="1">
      <alignment horizontal="center" vertical="center" shrinkToFit="1"/>
      <protection locked="0"/>
    </xf>
    <xf numFmtId="176" fontId="0" fillId="3" borderId="8" xfId="0" applyNumberFormat="1" applyFill="1" applyBorder="1" applyAlignment="1" applyProtection="1">
      <alignment horizontal="center" vertical="center"/>
      <protection locked="0"/>
    </xf>
    <xf numFmtId="0" fontId="0" fillId="3" borderId="8" xfId="0" applyFill="1" applyBorder="1" applyAlignment="1" applyProtection="1">
      <alignment horizontal="center" vertical="center" shrinkToFit="1"/>
      <protection locked="0"/>
    </xf>
    <xf numFmtId="176" fontId="0" fillId="3" borderId="7" xfId="0" applyNumberFormat="1" applyFill="1" applyBorder="1" applyAlignment="1" applyProtection="1">
      <alignment horizontal="center" vertical="center"/>
      <protection locked="0"/>
    </xf>
    <xf numFmtId="0" fontId="0" fillId="3" borderId="7" xfId="0" applyFill="1" applyBorder="1" applyAlignment="1" applyProtection="1">
      <alignment horizontal="center" vertical="center" shrinkToFit="1"/>
      <protection locked="0"/>
    </xf>
    <xf numFmtId="38" fontId="0" fillId="3" borderId="22" xfId="1" applyFont="1" applyFill="1" applyBorder="1" applyAlignment="1" applyProtection="1">
      <alignment horizontal="center" vertical="center"/>
      <protection locked="0"/>
    </xf>
    <xf numFmtId="0" fontId="0" fillId="3" borderId="15" xfId="0" applyFill="1" applyBorder="1" applyAlignment="1" applyProtection="1">
      <alignment horizontal="left" vertical="center" shrinkToFit="1"/>
      <protection locked="0"/>
    </xf>
    <xf numFmtId="38" fontId="0" fillId="3" borderId="23" xfId="1" applyFont="1" applyFill="1" applyBorder="1" applyAlignment="1" applyProtection="1">
      <alignment horizontal="center" vertical="center"/>
      <protection locked="0"/>
    </xf>
    <xf numFmtId="0" fontId="0" fillId="3" borderId="16" xfId="0" applyFill="1" applyBorder="1" applyAlignment="1" applyProtection="1">
      <alignment horizontal="left" vertical="center" shrinkToFit="1"/>
      <protection locked="0"/>
    </xf>
    <xf numFmtId="38" fontId="0" fillId="3" borderId="51" xfId="1" applyFont="1" applyFill="1" applyBorder="1" applyAlignment="1" applyProtection="1">
      <alignment horizontal="center" vertical="center"/>
      <protection locked="0"/>
    </xf>
    <xf numFmtId="38" fontId="0" fillId="3" borderId="26" xfId="1" applyFont="1" applyFill="1" applyBorder="1" applyAlignment="1" applyProtection="1">
      <alignment horizontal="center" vertical="center"/>
      <protection locked="0"/>
    </xf>
    <xf numFmtId="0" fontId="0" fillId="3" borderId="10" xfId="0" applyFill="1" applyBorder="1" applyAlignment="1" applyProtection="1">
      <alignment horizontal="left" vertical="center" shrinkToFit="1"/>
      <protection locked="0"/>
    </xf>
    <xf numFmtId="0" fontId="0" fillId="3" borderId="55" xfId="0" applyFill="1" applyBorder="1" applyAlignment="1" applyProtection="1">
      <alignment horizontal="left" vertical="center" shrinkToFit="1"/>
      <protection locked="0"/>
    </xf>
    <xf numFmtId="38" fontId="0" fillId="3" borderId="10" xfId="1" applyFont="1" applyFill="1" applyBorder="1" applyAlignment="1" applyProtection="1">
      <alignment horizontal="center" vertical="center"/>
      <protection locked="0"/>
    </xf>
    <xf numFmtId="38" fontId="0" fillId="3" borderId="25" xfId="1" applyFont="1" applyFill="1" applyBorder="1" applyAlignment="1" applyProtection="1">
      <alignment horizontal="center" vertical="center"/>
      <protection locked="0"/>
    </xf>
    <xf numFmtId="38" fontId="0" fillId="3" borderId="11" xfId="1" applyFont="1" applyFill="1" applyBorder="1" applyAlignment="1" applyProtection="1">
      <alignment horizontal="center" vertical="center"/>
      <protection locked="0"/>
    </xf>
    <xf numFmtId="38" fontId="0" fillId="3" borderId="24" xfId="1" applyFont="1" applyFill="1" applyBorder="1" applyAlignment="1" applyProtection="1">
      <alignment horizontal="center" vertical="center"/>
      <protection locked="0"/>
    </xf>
    <xf numFmtId="0" fontId="0" fillId="3" borderId="6" xfId="0" applyFill="1" applyBorder="1" applyAlignment="1" applyProtection="1">
      <alignment horizontal="left" vertical="center" shrinkToFit="1"/>
      <protection locked="0"/>
    </xf>
    <xf numFmtId="38" fontId="0" fillId="3" borderId="14" xfId="1" applyFont="1" applyFill="1" applyBorder="1" applyAlignment="1" applyProtection="1">
      <alignment horizontal="center" vertical="center"/>
      <protection locked="0"/>
    </xf>
    <xf numFmtId="38" fontId="0" fillId="3" borderId="54" xfId="1" applyFont="1" applyFill="1" applyBorder="1" applyAlignment="1" applyProtection="1">
      <alignment horizontal="center" vertical="center"/>
      <protection locked="0"/>
    </xf>
    <xf numFmtId="38" fontId="0" fillId="3" borderId="37" xfId="1" applyFont="1" applyFill="1" applyBorder="1" applyAlignment="1" applyProtection="1">
      <alignment horizontal="center" vertical="center"/>
      <protection locked="0"/>
    </xf>
    <xf numFmtId="0" fontId="0" fillId="3" borderId="17" xfId="0" applyFill="1" applyBorder="1" applyAlignment="1" applyProtection="1">
      <alignment horizontal="left" vertical="center" shrinkToFit="1"/>
      <protection locked="0"/>
    </xf>
    <xf numFmtId="38" fontId="0" fillId="3" borderId="18" xfId="1" applyFont="1" applyFill="1" applyBorder="1" applyAlignment="1" applyProtection="1">
      <alignment horizontal="center" vertical="center"/>
      <protection locked="0"/>
    </xf>
    <xf numFmtId="0" fontId="0" fillId="3" borderId="20" xfId="0" applyFill="1" applyBorder="1" applyAlignment="1" applyProtection="1">
      <alignment horizontal="center" vertical="center" shrinkToFit="1"/>
      <protection locked="0"/>
    </xf>
    <xf numFmtId="49" fontId="0" fillId="3" borderId="28" xfId="0" applyNumberFormat="1" applyFill="1" applyBorder="1" applyAlignment="1" applyProtection="1">
      <alignment horizontal="left" vertical="center"/>
      <protection locked="0"/>
    </xf>
    <xf numFmtId="49" fontId="0" fillId="3" borderId="29" xfId="0" applyNumberFormat="1" applyFill="1" applyBorder="1" applyAlignment="1" applyProtection="1">
      <alignment horizontal="left" vertical="center"/>
      <protection locked="0"/>
    </xf>
    <xf numFmtId="49" fontId="0" fillId="3" borderId="30" xfId="0" applyNumberFormat="1" applyFill="1" applyBorder="1" applyAlignment="1" applyProtection="1">
      <alignment horizontal="left" vertical="center"/>
      <protection locked="0"/>
    </xf>
    <xf numFmtId="49" fontId="0" fillId="3" borderId="31" xfId="0" applyNumberFormat="1" applyFill="1" applyBorder="1" applyAlignment="1" applyProtection="1">
      <alignment horizontal="left" vertical="center"/>
      <protection locked="0"/>
    </xf>
    <xf numFmtId="38" fontId="0" fillId="3" borderId="20" xfId="1" applyFont="1" applyFill="1" applyBorder="1" applyAlignment="1" applyProtection="1">
      <alignment horizontal="center" vertical="center"/>
      <protection locked="0"/>
    </xf>
    <xf numFmtId="38" fontId="0" fillId="3" borderId="15" xfId="1" applyFont="1" applyFill="1" applyBorder="1" applyAlignment="1" applyProtection="1">
      <alignment horizontal="center" vertical="center"/>
      <protection locked="0"/>
    </xf>
    <xf numFmtId="38" fontId="0" fillId="3" borderId="16" xfId="1" applyFont="1" applyFill="1" applyBorder="1" applyAlignment="1" applyProtection="1">
      <alignment horizontal="center" vertical="center"/>
      <protection locked="0"/>
    </xf>
    <xf numFmtId="38" fontId="0" fillId="3" borderId="6" xfId="1" applyFont="1" applyFill="1" applyBorder="1" applyAlignment="1" applyProtection="1">
      <alignment horizontal="center" vertical="center"/>
      <protection locked="0"/>
    </xf>
    <xf numFmtId="38" fontId="0" fillId="3" borderId="12" xfId="1" applyFont="1" applyFill="1" applyBorder="1" applyAlignment="1" applyProtection="1">
      <alignment horizontal="right" vertical="center"/>
      <protection locked="0"/>
    </xf>
    <xf numFmtId="38" fontId="0" fillId="3" borderId="18" xfId="1" applyFont="1" applyFill="1" applyBorder="1" applyAlignment="1" applyProtection="1">
      <alignment horizontal="right" vertical="center"/>
      <protection locked="0"/>
    </xf>
    <xf numFmtId="38" fontId="0" fillId="3" borderId="13" xfId="1" applyFont="1" applyFill="1" applyBorder="1" applyAlignment="1" applyProtection="1">
      <alignment horizontal="right" vertical="center"/>
      <protection locked="0"/>
    </xf>
    <xf numFmtId="38" fontId="0" fillId="3" borderId="8" xfId="1" applyFont="1" applyFill="1" applyBorder="1" applyAlignment="1" applyProtection="1">
      <alignment horizontal="right" vertical="center"/>
      <protection locked="0"/>
    </xf>
    <xf numFmtId="38" fontId="0" fillId="3" borderId="10" xfId="1" applyFont="1" applyFill="1" applyBorder="1" applyAlignment="1" applyProtection="1">
      <alignment horizontal="right" vertical="center"/>
      <protection locked="0"/>
    </xf>
    <xf numFmtId="38" fontId="0" fillId="3" borderId="15" xfId="1" applyFont="1" applyFill="1" applyBorder="1" applyAlignment="1" applyProtection="1">
      <alignment horizontal="right" vertical="center"/>
      <protection locked="0"/>
    </xf>
    <xf numFmtId="49" fontId="0" fillId="3" borderId="5" xfId="0" applyNumberFormat="1" applyFill="1" applyBorder="1" applyAlignment="1" applyProtection="1">
      <alignment horizontal="left" vertical="center"/>
      <protection locked="0"/>
    </xf>
    <xf numFmtId="38" fontId="0" fillId="3" borderId="7" xfId="1" applyFont="1" applyFill="1" applyBorder="1" applyAlignment="1" applyProtection="1">
      <alignment horizontal="right" vertical="center"/>
      <protection locked="0"/>
    </xf>
    <xf numFmtId="38" fontId="0" fillId="3" borderId="20" xfId="1" applyFont="1" applyFill="1" applyBorder="1" applyAlignment="1" applyProtection="1">
      <alignment horizontal="right" vertical="center"/>
      <protection locked="0"/>
    </xf>
    <xf numFmtId="38" fontId="0" fillId="3" borderId="6" xfId="1" applyFont="1" applyFill="1" applyBorder="1" applyAlignment="1" applyProtection="1">
      <alignment horizontal="right" vertical="center"/>
      <protection locked="0"/>
    </xf>
    <xf numFmtId="0" fontId="13" fillId="4" borderId="0" xfId="0" applyFont="1" applyFill="1">
      <alignment vertical="center"/>
    </xf>
    <xf numFmtId="0" fontId="0" fillId="4" borderId="0" xfId="0" applyFill="1">
      <alignment vertical="center"/>
    </xf>
    <xf numFmtId="0" fontId="0" fillId="4" borderId="65" xfId="0" applyFont="1" applyFill="1" applyBorder="1" applyAlignment="1">
      <alignment horizontal="center" vertical="center" wrapText="1"/>
    </xf>
    <xf numFmtId="0" fontId="10" fillId="4" borderId="61" xfId="0" applyFont="1" applyFill="1" applyBorder="1" applyAlignment="1">
      <alignment horizontal="center" vertical="center" wrapText="1"/>
    </xf>
    <xf numFmtId="0" fontId="0" fillId="4" borderId="38" xfId="0" applyFont="1" applyFill="1" applyBorder="1" applyAlignment="1">
      <alignment horizontal="center" vertical="center"/>
    </xf>
    <xf numFmtId="0" fontId="0" fillId="4" borderId="52" xfId="0" applyFont="1" applyFill="1" applyBorder="1" applyAlignment="1">
      <alignment horizontal="center" vertical="center"/>
    </xf>
    <xf numFmtId="0" fontId="0" fillId="4" borderId="58" xfId="0" applyFont="1" applyFill="1" applyBorder="1" applyAlignment="1">
      <alignment horizontal="center" vertical="center"/>
    </xf>
    <xf numFmtId="0" fontId="0" fillId="4" borderId="60" xfId="0" applyFont="1" applyFill="1" applyBorder="1" applyAlignment="1">
      <alignment horizontal="center" vertical="center"/>
    </xf>
    <xf numFmtId="0" fontId="0" fillId="4" borderId="61" xfId="0" applyFont="1" applyFill="1" applyBorder="1" applyAlignment="1">
      <alignment horizontal="center" vertical="center" wrapText="1"/>
    </xf>
    <xf numFmtId="0" fontId="0" fillId="4" borderId="58" xfId="0" applyFont="1" applyFill="1" applyBorder="1" applyAlignment="1">
      <alignment horizontal="center" vertical="center" wrapText="1"/>
    </xf>
    <xf numFmtId="0" fontId="0" fillId="4" borderId="61" xfId="0" applyFont="1" applyFill="1" applyBorder="1" applyAlignment="1">
      <alignment horizontal="center" vertical="center"/>
    </xf>
    <xf numFmtId="0" fontId="0" fillId="4" borderId="78" xfId="0" applyFont="1" applyFill="1" applyBorder="1" applyAlignment="1">
      <alignment horizontal="center" vertical="center"/>
    </xf>
    <xf numFmtId="0" fontId="0" fillId="4" borderId="39" xfId="0" applyFont="1" applyFill="1" applyBorder="1" applyAlignment="1">
      <alignment horizontal="center" vertical="center"/>
    </xf>
    <xf numFmtId="38" fontId="0" fillId="4" borderId="67" xfId="1" applyFont="1" applyFill="1" applyBorder="1" applyAlignment="1">
      <alignment horizontal="right" vertical="center"/>
    </xf>
    <xf numFmtId="38" fontId="0" fillId="4" borderId="14" xfId="1" applyFont="1" applyFill="1" applyBorder="1" applyAlignment="1">
      <alignment horizontal="right" vertical="center"/>
    </xf>
    <xf numFmtId="38" fontId="0" fillId="4" borderId="37" xfId="1" applyFont="1" applyFill="1" applyBorder="1">
      <alignment vertical="center"/>
    </xf>
    <xf numFmtId="38" fontId="0" fillId="4" borderId="77" xfId="1" applyFont="1" applyFill="1" applyBorder="1">
      <alignment vertical="center"/>
    </xf>
    <xf numFmtId="38" fontId="0" fillId="4" borderId="23" xfId="1" applyFont="1" applyFill="1" applyBorder="1">
      <alignment vertical="center"/>
    </xf>
    <xf numFmtId="38" fontId="0" fillId="4" borderId="54" xfId="1" applyFont="1" applyFill="1" applyBorder="1">
      <alignment vertical="center"/>
    </xf>
    <xf numFmtId="38" fontId="0" fillId="4" borderId="14" xfId="1" applyFont="1" applyFill="1" applyBorder="1">
      <alignment vertical="center"/>
    </xf>
    <xf numFmtId="38" fontId="0" fillId="4" borderId="33" xfId="1" applyFont="1" applyFill="1" applyBorder="1">
      <alignment vertical="center"/>
    </xf>
    <xf numFmtId="38" fontId="0" fillId="4" borderId="62" xfId="1" applyFont="1" applyFill="1" applyBorder="1">
      <alignment vertical="center"/>
    </xf>
    <xf numFmtId="38" fontId="0" fillId="4" borderId="19" xfId="1" applyFont="1" applyFill="1" applyBorder="1">
      <alignment vertical="center"/>
    </xf>
    <xf numFmtId="38" fontId="0" fillId="4" borderId="39" xfId="1" applyFont="1" applyFill="1" applyBorder="1">
      <alignment vertical="center"/>
    </xf>
    <xf numFmtId="0" fontId="0" fillId="4" borderId="40" xfId="0" applyFont="1" applyFill="1" applyBorder="1" applyAlignment="1">
      <alignment horizontal="center" vertical="center"/>
    </xf>
    <xf numFmtId="38" fontId="0" fillId="4" borderId="68" xfId="1" applyFont="1" applyFill="1" applyBorder="1" applyAlignment="1">
      <alignment horizontal="right" vertical="center"/>
    </xf>
    <xf numFmtId="38" fontId="0" fillId="4" borderId="15" xfId="1" applyFont="1" applyFill="1" applyBorder="1" applyAlignment="1">
      <alignment horizontal="right" vertical="center"/>
    </xf>
    <xf numFmtId="38" fontId="0" fillId="4" borderId="22" xfId="1" applyFont="1" applyFill="1" applyBorder="1">
      <alignment vertical="center"/>
    </xf>
    <xf numFmtId="38" fontId="0" fillId="4" borderId="10" xfId="1" applyFont="1" applyFill="1" applyBorder="1">
      <alignment vertical="center"/>
    </xf>
    <xf numFmtId="38" fontId="0" fillId="4" borderId="13" xfId="1" applyFont="1" applyFill="1" applyBorder="1">
      <alignment vertical="center"/>
    </xf>
    <xf numFmtId="38" fontId="0" fillId="4" borderId="5" xfId="1" applyFont="1" applyFill="1" applyBorder="1">
      <alignment vertical="center"/>
    </xf>
    <xf numFmtId="38" fontId="0" fillId="4" borderId="17" xfId="1" applyFont="1" applyFill="1" applyBorder="1" applyAlignment="1">
      <alignment horizontal="right" vertical="center"/>
    </xf>
    <xf numFmtId="0" fontId="0" fillId="4" borderId="41" xfId="0" applyFont="1" applyFill="1" applyBorder="1" applyAlignment="1">
      <alignment horizontal="center" vertical="center"/>
    </xf>
    <xf numFmtId="38" fontId="0" fillId="4" borderId="69" xfId="1" applyFont="1" applyFill="1" applyBorder="1" applyAlignment="1">
      <alignment horizontal="right" vertical="center"/>
    </xf>
    <xf numFmtId="38" fontId="0" fillId="4" borderId="6" xfId="1" applyFont="1" applyFill="1" applyBorder="1" applyAlignment="1">
      <alignment horizontal="right" vertical="center"/>
    </xf>
    <xf numFmtId="38" fontId="0" fillId="4" borderId="35" xfId="1" applyFont="1" applyFill="1" applyBorder="1">
      <alignment vertical="center"/>
    </xf>
    <xf numFmtId="38" fontId="0" fillId="4" borderId="11" xfId="1" applyFont="1" applyFill="1" applyBorder="1">
      <alignment vertical="center"/>
    </xf>
    <xf numFmtId="38" fontId="0" fillId="4" borderId="24" xfId="1" applyFont="1" applyFill="1" applyBorder="1">
      <alignment vertical="center"/>
    </xf>
    <xf numFmtId="38" fontId="0" fillId="4" borderId="59" xfId="1" applyFont="1" applyFill="1" applyBorder="1">
      <alignment vertical="center"/>
    </xf>
    <xf numFmtId="38" fontId="0" fillId="4" borderId="7" xfId="1" applyFont="1" applyFill="1" applyBorder="1">
      <alignment vertical="center"/>
    </xf>
    <xf numFmtId="38" fontId="0" fillId="4" borderId="64" xfId="1" applyFont="1" applyFill="1" applyBorder="1">
      <alignment vertical="center"/>
    </xf>
    <xf numFmtId="38" fontId="0" fillId="4" borderId="63" xfId="1" applyFont="1" applyFill="1" applyBorder="1">
      <alignment vertical="center"/>
    </xf>
    <xf numFmtId="38" fontId="0" fillId="4" borderId="53" xfId="1" applyFont="1" applyFill="1" applyBorder="1">
      <alignment vertical="center"/>
    </xf>
    <xf numFmtId="38" fontId="0" fillId="4" borderId="70" xfId="1" applyFont="1" applyFill="1" applyBorder="1">
      <alignment vertical="center"/>
    </xf>
    <xf numFmtId="38" fontId="0" fillId="4" borderId="42" xfId="1" applyFont="1" applyFill="1" applyBorder="1">
      <alignment vertical="center"/>
    </xf>
    <xf numFmtId="0" fontId="0" fillId="4" borderId="42" xfId="0" applyFont="1" applyFill="1" applyBorder="1" applyAlignment="1">
      <alignment horizontal="center" vertical="center"/>
    </xf>
    <xf numFmtId="38" fontId="0" fillId="4" borderId="66" xfId="1" applyFont="1" applyFill="1" applyBorder="1" applyAlignment="1">
      <alignment horizontal="right" vertical="center"/>
    </xf>
    <xf numFmtId="38" fontId="0" fillId="4" borderId="7" xfId="1" applyFont="1" applyFill="1" applyBorder="1" applyAlignment="1">
      <alignment horizontal="right" vertical="center"/>
    </xf>
    <xf numFmtId="38" fontId="0" fillId="4" borderId="34" xfId="1" applyFont="1" applyFill="1" applyBorder="1">
      <alignment vertical="center"/>
    </xf>
    <xf numFmtId="0" fontId="0" fillId="4" borderId="57" xfId="0" applyFont="1" applyFill="1" applyBorder="1">
      <alignment vertical="center"/>
    </xf>
    <xf numFmtId="38" fontId="0" fillId="4" borderId="0" xfId="1" applyFont="1" applyFill="1">
      <alignment vertical="center"/>
    </xf>
    <xf numFmtId="0" fontId="0" fillId="4" borderId="41" xfId="0" applyFont="1" applyFill="1" applyBorder="1">
      <alignment vertical="center"/>
    </xf>
    <xf numFmtId="0" fontId="12" fillId="4" borderId="0" xfId="0" applyFont="1" applyFill="1">
      <alignment vertical="center"/>
    </xf>
    <xf numFmtId="0" fontId="0" fillId="3" borderId="27" xfId="0" applyFill="1" applyBorder="1" applyAlignment="1" applyProtection="1">
      <alignment vertical="center" shrinkToFit="1"/>
      <protection locked="0"/>
    </xf>
    <xf numFmtId="0" fontId="0" fillId="3" borderId="36" xfId="0" applyFill="1" applyBorder="1" applyAlignment="1" applyProtection="1">
      <alignment vertical="center" shrinkToFit="1"/>
      <protection locked="0"/>
    </xf>
    <xf numFmtId="0" fontId="0" fillId="3" borderId="5" xfId="0" applyFill="1" applyBorder="1" applyAlignment="1" applyProtection="1">
      <alignment vertical="center" shrinkToFit="1"/>
      <protection locked="0"/>
    </xf>
    <xf numFmtId="0" fontId="0" fillId="3" borderId="19" xfId="0" applyFill="1" applyBorder="1" applyAlignment="1" applyProtection="1">
      <alignment vertical="center" shrinkToFit="1"/>
      <protection locked="0"/>
    </xf>
    <xf numFmtId="0" fontId="0" fillId="3" borderId="70" xfId="0" applyFill="1" applyBorder="1" applyAlignment="1" applyProtection="1">
      <alignment vertical="center" shrinkToFit="1"/>
      <protection locked="0"/>
    </xf>
    <xf numFmtId="0" fontId="12" fillId="3" borderId="45" xfId="0" applyFont="1" applyFill="1" applyBorder="1" applyAlignment="1" applyProtection="1">
      <alignment horizontal="center" vertical="center"/>
      <protection locked="0"/>
    </xf>
    <xf numFmtId="0" fontId="12" fillId="2" borderId="0" xfId="0" applyFont="1" applyFill="1" applyAlignment="1">
      <alignment horizontal="right" vertical="center"/>
    </xf>
    <xf numFmtId="0" fontId="12" fillId="2" borderId="0" xfId="0" applyFont="1" applyFill="1" applyAlignment="1">
      <alignment vertical="center"/>
    </xf>
    <xf numFmtId="0" fontId="12" fillId="2" borderId="0" xfId="0" applyFont="1" applyFill="1" applyAlignment="1">
      <alignment vertical="center" wrapText="1"/>
    </xf>
    <xf numFmtId="0" fontId="12" fillId="2" borderId="27" xfId="0" applyFont="1" applyFill="1" applyBorder="1" applyAlignment="1">
      <alignment horizontal="center" vertical="center" shrinkToFit="1"/>
    </xf>
    <xf numFmtId="0" fontId="12" fillId="3" borderId="27" xfId="0" applyFont="1" applyFill="1" applyBorder="1" applyAlignment="1" applyProtection="1">
      <alignment vertical="center"/>
      <protection locked="0"/>
    </xf>
    <xf numFmtId="0" fontId="12" fillId="3" borderId="27" xfId="0" applyFont="1" applyFill="1" applyBorder="1" applyProtection="1">
      <alignment vertical="center"/>
      <protection locked="0"/>
    </xf>
    <xf numFmtId="0" fontId="9" fillId="2" borderId="0" xfId="0" applyFont="1" applyFill="1" applyAlignment="1">
      <alignment horizontal="right" vertical="center"/>
    </xf>
    <xf numFmtId="178" fontId="0" fillId="3" borderId="27" xfId="0" applyNumberFormat="1" applyFill="1" applyBorder="1" applyAlignment="1" applyProtection="1">
      <alignment horizontal="right" vertical="center"/>
      <protection locked="0"/>
    </xf>
    <xf numFmtId="178" fontId="0" fillId="3" borderId="45" xfId="0" applyNumberFormat="1" applyFill="1" applyBorder="1" applyAlignment="1" applyProtection="1">
      <alignment horizontal="right" vertical="center"/>
      <protection locked="0"/>
    </xf>
    <xf numFmtId="178" fontId="0" fillId="3" borderId="36" xfId="0" applyNumberFormat="1" applyFill="1" applyBorder="1" applyAlignment="1" applyProtection="1">
      <alignment horizontal="right" vertical="center"/>
      <protection locked="0"/>
    </xf>
    <xf numFmtId="0" fontId="0" fillId="2" borderId="47" xfId="0" applyFill="1" applyBorder="1" applyAlignment="1">
      <alignment horizontal="center" vertical="center"/>
    </xf>
    <xf numFmtId="0" fontId="0" fillId="2" borderId="27" xfId="0" applyFont="1" applyFill="1" applyBorder="1" applyAlignment="1">
      <alignment horizontal="center" vertical="center"/>
    </xf>
    <xf numFmtId="0" fontId="0" fillId="3" borderId="27" xfId="0" applyFont="1" applyFill="1" applyBorder="1" applyAlignment="1" applyProtection="1">
      <alignment vertical="center"/>
      <protection locked="0"/>
    </xf>
    <xf numFmtId="0" fontId="0" fillId="3" borderId="27" xfId="0" applyFont="1" applyFill="1" applyBorder="1" applyAlignment="1" applyProtection="1">
      <alignment horizontal="center" vertical="center"/>
      <protection locked="0"/>
    </xf>
    <xf numFmtId="0" fontId="0" fillId="3" borderId="27" xfId="0" applyFont="1" applyFill="1" applyBorder="1" applyAlignment="1" applyProtection="1">
      <alignment vertical="center" shrinkToFit="1"/>
      <protection locked="0"/>
    </xf>
    <xf numFmtId="0" fontId="0" fillId="3" borderId="72" xfId="0" applyFill="1" applyBorder="1" applyAlignment="1" applyProtection="1">
      <alignment vertical="center" shrinkToFit="1"/>
      <protection locked="0"/>
    </xf>
    <xf numFmtId="0" fontId="0" fillId="2" borderId="4" xfId="0" applyFill="1" applyBorder="1" applyAlignment="1">
      <alignment horizontal="center" vertical="center"/>
    </xf>
    <xf numFmtId="0" fontId="0" fillId="3" borderId="46" xfId="0" applyFill="1" applyBorder="1" applyAlignment="1" applyProtection="1">
      <alignment vertical="center" shrinkToFit="1"/>
      <protection locked="0"/>
    </xf>
    <xf numFmtId="0" fontId="0" fillId="3" borderId="46" xfId="0" applyFill="1" applyBorder="1" applyAlignment="1" applyProtection="1">
      <alignment vertical="center"/>
      <protection locked="0"/>
    </xf>
    <xf numFmtId="0" fontId="0" fillId="3" borderId="48" xfId="0" applyFill="1" applyBorder="1" applyAlignment="1" applyProtection="1">
      <alignment vertical="center"/>
      <protection locked="0"/>
    </xf>
    <xf numFmtId="0" fontId="0" fillId="0" borderId="0" xfId="0" applyFill="1" applyBorder="1" applyAlignment="1" applyProtection="1">
      <alignment vertical="center" shrinkToFit="1"/>
      <protection locked="0"/>
    </xf>
    <xf numFmtId="0" fontId="0" fillId="2" borderId="4"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2" xfId="0" applyFill="1" applyBorder="1" applyAlignment="1">
      <alignment horizontal="center" vertical="center" wrapText="1"/>
    </xf>
    <xf numFmtId="0" fontId="12" fillId="2" borderId="27" xfId="0" applyFont="1" applyFill="1" applyBorder="1" applyAlignment="1">
      <alignment horizontal="center" vertical="center"/>
    </xf>
    <xf numFmtId="0" fontId="12" fillId="2" borderId="82" xfId="0" applyFont="1" applyFill="1" applyBorder="1" applyAlignment="1">
      <alignment horizontal="center" vertical="center" wrapText="1"/>
    </xf>
    <xf numFmtId="0" fontId="0" fillId="3" borderId="45" xfId="0" applyFill="1" applyBorder="1" applyAlignment="1" applyProtection="1">
      <alignment vertical="center" shrinkToFit="1"/>
      <protection locked="0"/>
    </xf>
    <xf numFmtId="0" fontId="0" fillId="2" borderId="0" xfId="0" applyFill="1" applyAlignment="1">
      <alignment horizontal="center" vertical="center"/>
    </xf>
    <xf numFmtId="0" fontId="0" fillId="2" borderId="71" xfId="0" applyFill="1" applyBorder="1" applyAlignment="1">
      <alignment horizontal="center" vertical="center"/>
    </xf>
    <xf numFmtId="0" fontId="0" fillId="2" borderId="71" xfId="0" applyFill="1" applyBorder="1" applyAlignment="1">
      <alignment horizontal="center" vertical="center" wrapText="1"/>
    </xf>
    <xf numFmtId="0" fontId="0" fillId="2" borderId="71" xfId="0" applyFill="1" applyBorder="1" applyAlignment="1">
      <alignment horizontal="center" vertical="center" shrinkToFit="1"/>
    </xf>
    <xf numFmtId="0" fontId="0" fillId="2" borderId="72" xfId="0" applyFill="1" applyBorder="1" applyAlignment="1">
      <alignment horizontal="center" vertical="center" wrapText="1"/>
    </xf>
    <xf numFmtId="0" fontId="0" fillId="2" borderId="71" xfId="0" applyFont="1" applyFill="1" applyBorder="1" applyAlignment="1">
      <alignment horizontal="center" vertical="center" wrapText="1"/>
    </xf>
    <xf numFmtId="0" fontId="0" fillId="2" borderId="72" xfId="0" applyFill="1" applyBorder="1" applyAlignment="1">
      <alignment horizontal="center" vertical="center"/>
    </xf>
    <xf numFmtId="0" fontId="0" fillId="3" borderId="0" xfId="0" applyFont="1" applyFill="1" applyAlignment="1" applyProtection="1">
      <alignment horizontal="right" vertical="center"/>
      <protection locked="0"/>
    </xf>
    <xf numFmtId="0" fontId="17" fillId="2" borderId="0" xfId="0" applyFont="1" applyFill="1">
      <alignment vertical="center"/>
    </xf>
    <xf numFmtId="0" fontId="0" fillId="2" borderId="44" xfId="0" applyFill="1" applyBorder="1" applyAlignment="1">
      <alignment horizontal="center" vertical="center"/>
    </xf>
    <xf numFmtId="0" fontId="0" fillId="3" borderId="46" xfId="0" applyFill="1" applyBorder="1" applyAlignment="1" applyProtection="1">
      <alignment vertical="center" wrapText="1" shrinkToFit="1"/>
      <protection locked="0"/>
    </xf>
    <xf numFmtId="0" fontId="0" fillId="2" borderId="0" xfId="0" applyFont="1" applyFill="1" applyAlignment="1">
      <alignment horizontal="right" vertical="center"/>
    </xf>
    <xf numFmtId="0" fontId="0" fillId="0" borderId="0" xfId="0" applyFill="1">
      <alignment vertical="center"/>
    </xf>
    <xf numFmtId="0" fontId="0" fillId="0" borderId="0" xfId="0" applyFont="1" applyFill="1">
      <alignment vertical="center"/>
    </xf>
    <xf numFmtId="0" fontId="16" fillId="3" borderId="0" xfId="0" applyFont="1" applyFill="1" applyProtection="1">
      <alignment vertical="center"/>
      <protection locked="0"/>
    </xf>
    <xf numFmtId="177" fontId="16" fillId="0" borderId="0" xfId="0" applyNumberFormat="1" applyFont="1" applyFill="1" applyAlignment="1" applyProtection="1">
      <alignment horizontal="left" vertical="center"/>
    </xf>
    <xf numFmtId="0" fontId="11" fillId="2" borderId="0" xfId="0" applyFont="1" applyFill="1" applyAlignment="1" applyProtection="1">
      <alignment vertical="center"/>
    </xf>
    <xf numFmtId="0" fontId="0" fillId="2" borderId="83" xfId="0" applyFill="1" applyBorder="1" applyAlignment="1" applyProtection="1">
      <alignment horizontal="center" vertical="center"/>
    </xf>
    <xf numFmtId="0" fontId="0" fillId="3" borderId="79" xfId="0" applyFill="1" applyBorder="1" applyAlignment="1" applyProtection="1">
      <alignment horizontal="left" vertical="center" shrinkToFit="1"/>
    </xf>
    <xf numFmtId="0" fontId="0" fillId="3" borderId="80" xfId="0" applyFill="1" applyBorder="1" applyAlignment="1" applyProtection="1">
      <alignment horizontal="left" vertical="center" shrinkToFit="1"/>
    </xf>
    <xf numFmtId="0" fontId="0" fillId="3" borderId="81" xfId="0" applyFill="1" applyBorder="1" applyAlignment="1" applyProtection="1">
      <alignment horizontal="left" vertical="center" shrinkToFit="1"/>
    </xf>
    <xf numFmtId="0" fontId="12" fillId="2" borderId="0" xfId="0" applyFont="1" applyFill="1" applyAlignment="1">
      <alignment horizontal="center" vertical="center"/>
    </xf>
    <xf numFmtId="0" fontId="13" fillId="2" borderId="0" xfId="0" applyFont="1" applyFill="1" applyBorder="1" applyAlignment="1">
      <alignment horizontal="center" vertical="top" textRotation="255"/>
    </xf>
    <xf numFmtId="38" fontId="10" fillId="2" borderId="0" xfId="1" applyFont="1" applyFill="1" applyAlignment="1" applyProtection="1">
      <alignment horizontal="left" vertical="center"/>
    </xf>
    <xf numFmtId="0" fontId="9" fillId="2" borderId="0" xfId="0" applyFont="1" applyFill="1" applyAlignment="1">
      <alignment horizontal="left" vertical="center"/>
    </xf>
    <xf numFmtId="0" fontId="12" fillId="0" borderId="0" xfId="0" applyFont="1" applyFill="1" applyAlignment="1" applyProtection="1">
      <alignment horizontal="left" vertical="center" wrapText="1"/>
    </xf>
    <xf numFmtId="0" fontId="13" fillId="2" borderId="9" xfId="0" applyFont="1" applyFill="1" applyBorder="1" applyAlignment="1">
      <alignment horizontal="center" vertical="top" textRotation="255"/>
    </xf>
    <xf numFmtId="38" fontId="0" fillId="4" borderId="68" xfId="1" applyFont="1" applyFill="1" applyBorder="1" applyAlignment="1">
      <alignment horizontal="center" vertical="center"/>
    </xf>
    <xf numFmtId="38" fontId="0" fillId="4" borderId="19" xfId="1" applyFont="1" applyFill="1" applyBorder="1" applyAlignment="1">
      <alignment horizontal="center" vertical="center"/>
    </xf>
    <xf numFmtId="38" fontId="0" fillId="4" borderId="74" xfId="1" applyFont="1" applyFill="1" applyBorder="1" applyAlignment="1">
      <alignment horizontal="center" vertical="center"/>
    </xf>
    <xf numFmtId="38" fontId="0" fillId="4" borderId="70" xfId="1" applyFont="1" applyFill="1" applyBorder="1" applyAlignment="1">
      <alignment horizontal="center" vertical="center"/>
    </xf>
    <xf numFmtId="0" fontId="0" fillId="4" borderId="57"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75" xfId="0" applyFont="1" applyFill="1" applyBorder="1" applyAlignment="1">
      <alignment horizontal="center" vertical="center"/>
    </xf>
    <xf numFmtId="0" fontId="0" fillId="4" borderId="22" xfId="0" applyFont="1" applyFill="1" applyBorder="1" applyAlignment="1">
      <alignment horizontal="center" vertical="center"/>
    </xf>
    <xf numFmtId="0" fontId="0" fillId="4" borderId="71" xfId="0" applyFont="1" applyFill="1" applyBorder="1" applyAlignment="1">
      <alignment horizontal="center" vertical="center"/>
    </xf>
    <xf numFmtId="0" fontId="0" fillId="4" borderId="27" xfId="0" applyFont="1" applyFill="1" applyBorder="1" applyAlignment="1">
      <alignment horizontal="center" vertical="center"/>
    </xf>
    <xf numFmtId="0" fontId="0" fillId="4" borderId="72" xfId="0" applyFont="1" applyFill="1" applyBorder="1" applyAlignment="1">
      <alignment horizontal="center" vertical="center"/>
    </xf>
    <xf numFmtId="0" fontId="0" fillId="4" borderId="46" xfId="0" applyFont="1" applyFill="1" applyBorder="1" applyAlignment="1">
      <alignment horizontal="center" vertical="center"/>
    </xf>
    <xf numFmtId="0" fontId="12" fillId="4" borderId="76" xfId="0" applyFont="1" applyFill="1" applyBorder="1" applyAlignment="1">
      <alignment horizontal="center" vertical="center"/>
    </xf>
    <xf numFmtId="0" fontId="12" fillId="4" borderId="73"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68" xfId="0" applyFont="1" applyFill="1" applyBorder="1" applyAlignment="1">
      <alignment horizontal="center" vertical="center"/>
    </xf>
    <xf numFmtId="0" fontId="12" fillId="4" borderId="62" xfId="0" applyFont="1" applyFill="1" applyBorder="1" applyAlignment="1">
      <alignment horizontal="center" vertical="center"/>
    </xf>
    <xf numFmtId="0" fontId="12" fillId="4" borderId="37" xfId="0" applyFont="1" applyFill="1" applyBorder="1" applyAlignment="1">
      <alignment horizontal="center" vertical="center"/>
    </xf>
    <xf numFmtId="0" fontId="0" fillId="4" borderId="51" xfId="0" applyFont="1" applyFill="1" applyBorder="1" applyAlignment="1">
      <alignment horizontal="center" vertical="center"/>
    </xf>
    <xf numFmtId="0" fontId="0" fillId="4" borderId="55"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100853</xdr:colOff>
      <xdr:row>37</xdr:row>
      <xdr:rowOff>22411</xdr:rowOff>
    </xdr:from>
    <xdr:to>
      <xdr:col>3</xdr:col>
      <xdr:colOff>2143125</xdr:colOff>
      <xdr:row>38</xdr:row>
      <xdr:rowOff>142322</xdr:rowOff>
    </xdr:to>
    <xdr:sp macro="" textlink="">
      <xdr:nvSpPr>
        <xdr:cNvPr id="3" name="大かっこ 2">
          <a:extLst>
            <a:ext uri="{FF2B5EF4-FFF2-40B4-BE49-F238E27FC236}">
              <a16:creationId xmlns:a16="http://schemas.microsoft.com/office/drawing/2014/main" id="{0B6D1756-E672-448F-A9B8-D572CD7D30DA}"/>
            </a:ext>
          </a:extLst>
        </xdr:cNvPr>
        <xdr:cNvSpPr/>
      </xdr:nvSpPr>
      <xdr:spPr>
        <a:xfrm>
          <a:off x="100853" y="8328211"/>
          <a:ext cx="7509622" cy="29136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95250</xdr:colOff>
      <xdr:row>16</xdr:row>
      <xdr:rowOff>133350</xdr:rowOff>
    </xdr:from>
    <xdr:to>
      <xdr:col>13</xdr:col>
      <xdr:colOff>447675</xdr:colOff>
      <xdr:row>20</xdr:row>
      <xdr:rowOff>85725</xdr:rowOff>
    </xdr:to>
    <xdr:sp macro="" textlink="">
      <xdr:nvSpPr>
        <xdr:cNvPr id="2" name="角丸四角形吹き出し 3">
          <a:extLst>
            <a:ext uri="{FF2B5EF4-FFF2-40B4-BE49-F238E27FC236}">
              <a16:creationId xmlns:a16="http://schemas.microsoft.com/office/drawing/2014/main" id="{2C2C6128-CBA1-42CD-A08E-DFF0AFC64499}"/>
            </a:ext>
          </a:extLst>
        </xdr:cNvPr>
        <xdr:cNvSpPr/>
      </xdr:nvSpPr>
      <xdr:spPr>
        <a:xfrm>
          <a:off x="10344150" y="3028950"/>
          <a:ext cx="3095625" cy="838200"/>
        </a:xfrm>
        <a:prstGeom prst="wedgeRoundRectCallout">
          <a:avLst>
            <a:gd name="adj1" fmla="val -42945"/>
            <a:gd name="adj2" fmla="val -94536"/>
            <a:gd name="adj3" fmla="val 16667"/>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400"/>
            </a:lnSpc>
          </a:pPr>
          <a:r>
            <a:rPr kumimoji="1" lang="ja-JP" altLang="en-US" sz="1600" b="1" u="none">
              <a:solidFill>
                <a:schemeClr val="tx1"/>
              </a:solidFill>
            </a:rPr>
            <a:t>運搬業者ではなく、</a:t>
          </a:r>
          <a:endParaRPr kumimoji="1" lang="en-US" altLang="ja-JP" sz="1600" b="1" u="none">
            <a:solidFill>
              <a:schemeClr val="tx1"/>
            </a:solidFill>
          </a:endParaRPr>
        </a:p>
        <a:p>
          <a:pPr algn="l">
            <a:lnSpc>
              <a:spcPts val="1400"/>
            </a:lnSpc>
          </a:pPr>
          <a:r>
            <a:rPr kumimoji="1" lang="ja-JP" altLang="en-US" sz="1600" b="0" u="none">
              <a:solidFill>
                <a:schemeClr val="tx1"/>
              </a:solidFill>
            </a:rPr>
            <a:t>移送先の免許漁場の</a:t>
          </a:r>
          <a:r>
            <a:rPr kumimoji="1" lang="ja-JP" altLang="en-US" sz="1600" b="1" u="none">
              <a:solidFill>
                <a:schemeClr val="tx1"/>
              </a:solidFill>
            </a:rPr>
            <a:t>養殖業者</a:t>
          </a:r>
          <a:r>
            <a:rPr kumimoji="1" lang="ja-JP" altLang="en-US" sz="1600" b="0" u="none">
              <a:solidFill>
                <a:schemeClr val="tx1"/>
              </a:solidFill>
            </a:rPr>
            <a:t>を記入。</a:t>
          </a:r>
          <a:endParaRPr kumimoji="1" lang="en-US" altLang="ja-JP" sz="1600" b="0" u="none">
            <a:solidFill>
              <a:schemeClr val="tx1"/>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7</xdr:col>
      <xdr:colOff>340003</xdr:colOff>
      <xdr:row>14</xdr:row>
      <xdr:rowOff>176832</xdr:rowOff>
    </xdr:from>
    <xdr:to>
      <xdr:col>11</xdr:col>
      <xdr:colOff>209551</xdr:colOff>
      <xdr:row>17</xdr:row>
      <xdr:rowOff>135834</xdr:rowOff>
    </xdr:to>
    <xdr:sp macro="" textlink="">
      <xdr:nvSpPr>
        <xdr:cNvPr id="3" name="角丸四角形吹き出し 2">
          <a:extLst>
            <a:ext uri="{FF2B5EF4-FFF2-40B4-BE49-F238E27FC236}">
              <a16:creationId xmlns:a16="http://schemas.microsoft.com/office/drawing/2014/main" id="{7D33CC2A-C5EA-4947-8274-3AAD7EC295A9}"/>
            </a:ext>
          </a:extLst>
        </xdr:cNvPr>
        <xdr:cNvSpPr/>
      </xdr:nvSpPr>
      <xdr:spPr>
        <a:xfrm>
          <a:off x="10265053" y="2834307"/>
          <a:ext cx="2612748" cy="568602"/>
        </a:xfrm>
        <a:prstGeom prst="wedgeRoundRectCallout">
          <a:avLst>
            <a:gd name="adj1" fmla="val -43535"/>
            <a:gd name="adj2" fmla="val -93396"/>
            <a:gd name="adj3" fmla="val 16667"/>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solidFill>
                <a:schemeClr val="tx1"/>
              </a:solidFill>
            </a:rPr>
            <a:t>移送元の養殖業者を記入。</a:t>
          </a:r>
          <a:endParaRPr kumimoji="1" lang="en-US" altLang="ja-JP" sz="1600" b="1">
            <a:solidFill>
              <a:schemeClr val="tx1"/>
            </a:solidFil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79998168889431442"/>
    <pageSetUpPr fitToPage="1"/>
  </sheetPr>
  <dimension ref="A1:D39"/>
  <sheetViews>
    <sheetView tabSelected="1" view="pageBreakPreview" zoomScaleNormal="95" zoomScaleSheetLayoutView="100" workbookViewId="0">
      <selection activeCell="H9" sqref="H9"/>
    </sheetView>
  </sheetViews>
  <sheetFormatPr defaultColWidth="9" defaultRowHeight="13.5" x14ac:dyDescent="0.15"/>
  <cols>
    <col min="1" max="1" width="11.375" style="1" customWidth="1"/>
    <col min="2" max="4" width="35.875" style="1" customWidth="1"/>
    <col min="5" max="16384" width="9" style="1"/>
  </cols>
  <sheetData>
    <row r="1" spans="1:4" s="2" customFormat="1" ht="18.75" x14ac:dyDescent="0.15">
      <c r="A1" s="214" t="s">
        <v>220</v>
      </c>
      <c r="B1" s="215" t="s">
        <v>219</v>
      </c>
      <c r="C1" s="216"/>
      <c r="D1" s="216"/>
    </row>
    <row r="2" spans="1:4" s="2" customFormat="1" x14ac:dyDescent="0.15">
      <c r="D2" s="207" t="s">
        <v>165</v>
      </c>
    </row>
    <row r="3" spans="1:4" s="2" customFormat="1" ht="14.25" x14ac:dyDescent="0.15">
      <c r="A3" s="3" t="s">
        <v>0</v>
      </c>
      <c r="B3" s="3"/>
    </row>
    <row r="4" spans="1:4" s="2" customFormat="1" ht="14.25" x14ac:dyDescent="0.15">
      <c r="B4" s="3"/>
    </row>
    <row r="5" spans="1:4" s="2" customFormat="1" x14ac:dyDescent="0.15">
      <c r="A5" s="211" t="str">
        <f>A1</f>
        <v>令和　年</v>
      </c>
      <c r="B5" s="212" t="s">
        <v>167</v>
      </c>
      <c r="C5" s="213"/>
    </row>
    <row r="6" spans="1:4" s="2" customFormat="1" ht="14.25" thickBot="1" x14ac:dyDescent="0.2"/>
    <row r="7" spans="1:4" s="2" customFormat="1" ht="26.25" customHeight="1" x14ac:dyDescent="0.15">
      <c r="B7" s="4" t="s">
        <v>147</v>
      </c>
      <c r="C7" s="188"/>
    </row>
    <row r="8" spans="1:4" s="2" customFormat="1" ht="36" customHeight="1" x14ac:dyDescent="0.15">
      <c r="B8" s="189" t="s">
        <v>11</v>
      </c>
      <c r="C8" s="24" t="s">
        <v>166</v>
      </c>
    </row>
    <row r="9" spans="1:4" s="2" customFormat="1" ht="36" customHeight="1" x14ac:dyDescent="0.15">
      <c r="B9" s="189" t="s">
        <v>226</v>
      </c>
      <c r="C9" s="24"/>
    </row>
    <row r="10" spans="1:4" s="2" customFormat="1" ht="45" customHeight="1" x14ac:dyDescent="0.15">
      <c r="B10" s="5" t="s">
        <v>13</v>
      </c>
      <c r="C10" s="190" t="s">
        <v>166</v>
      </c>
    </row>
    <row r="11" spans="1:4" s="2" customFormat="1" ht="33" customHeight="1" x14ac:dyDescent="0.15">
      <c r="B11" s="195" t="s">
        <v>99</v>
      </c>
      <c r="C11" s="190" t="s">
        <v>166</v>
      </c>
    </row>
    <row r="12" spans="1:4" s="2" customFormat="1" ht="26.25" customHeight="1" x14ac:dyDescent="0.15">
      <c r="B12" s="5" t="s">
        <v>148</v>
      </c>
      <c r="C12" s="210" t="s">
        <v>159</v>
      </c>
      <c r="D12" s="193"/>
    </row>
    <row r="13" spans="1:4" s="2" customFormat="1" ht="26.25" customHeight="1" x14ac:dyDescent="0.15">
      <c r="B13" s="194" t="s">
        <v>98</v>
      </c>
      <c r="C13" s="190" t="s">
        <v>166</v>
      </c>
    </row>
    <row r="14" spans="1:4" s="2" customFormat="1" ht="26.25" customHeight="1" x14ac:dyDescent="0.15">
      <c r="B14" s="5" t="s">
        <v>14</v>
      </c>
      <c r="C14" s="191" t="s">
        <v>166</v>
      </c>
    </row>
    <row r="15" spans="1:4" s="2" customFormat="1" ht="26.25" customHeight="1" thickBot="1" x14ac:dyDescent="0.2">
      <c r="B15" s="183" t="s">
        <v>15</v>
      </c>
      <c r="C15" s="192" t="s">
        <v>166</v>
      </c>
    </row>
    <row r="16" spans="1:4" s="2" customFormat="1" ht="18.75" customHeight="1" x14ac:dyDescent="0.15"/>
    <row r="17" spans="2:4" s="2" customFormat="1" ht="17.25" x14ac:dyDescent="0.15">
      <c r="B17" s="41" t="s">
        <v>1</v>
      </c>
    </row>
    <row r="18" spans="2:4" s="2" customFormat="1" ht="17.25" x14ac:dyDescent="0.15">
      <c r="B18" s="41" t="s">
        <v>233</v>
      </c>
    </row>
    <row r="19" spans="2:4" s="2" customFormat="1" ht="17.25" x14ac:dyDescent="0.15">
      <c r="B19" s="41" t="s">
        <v>85</v>
      </c>
    </row>
    <row r="20" spans="2:4" s="2" customFormat="1" ht="17.25" x14ac:dyDescent="0.15">
      <c r="B20" s="41" t="s">
        <v>86</v>
      </c>
    </row>
    <row r="21" spans="2:4" s="2" customFormat="1" x14ac:dyDescent="0.15"/>
    <row r="22" spans="2:4" s="2" customFormat="1" ht="17.25" x14ac:dyDescent="0.15">
      <c r="B22" s="39" t="s">
        <v>2</v>
      </c>
    </row>
    <row r="23" spans="2:4" s="2" customFormat="1" ht="9.75" customHeight="1" x14ac:dyDescent="0.15"/>
    <row r="24" spans="2:4" s="2" customFormat="1" x14ac:dyDescent="0.15">
      <c r="B24" s="184" t="s">
        <v>5</v>
      </c>
      <c r="C24" s="184" t="s">
        <v>4</v>
      </c>
      <c r="D24" s="184" t="s">
        <v>3</v>
      </c>
    </row>
    <row r="25" spans="2:4" s="2" customFormat="1" x14ac:dyDescent="0.15">
      <c r="B25" s="185"/>
      <c r="C25" s="167"/>
      <c r="D25" s="186"/>
    </row>
    <row r="26" spans="2:4" s="2" customFormat="1" x14ac:dyDescent="0.15">
      <c r="B26" s="185"/>
      <c r="C26" s="167"/>
      <c r="D26" s="186"/>
    </row>
    <row r="27" spans="2:4" s="2" customFormat="1" x14ac:dyDescent="0.15">
      <c r="B27" s="185"/>
      <c r="C27" s="187"/>
      <c r="D27" s="186"/>
    </row>
    <row r="28" spans="2:4" s="2" customFormat="1" x14ac:dyDescent="0.15">
      <c r="B28" s="185"/>
      <c r="C28" s="187"/>
      <c r="D28" s="186"/>
    </row>
    <row r="29" spans="2:4" s="2" customFormat="1" x14ac:dyDescent="0.15">
      <c r="B29" s="185"/>
      <c r="C29" s="187"/>
      <c r="D29" s="186"/>
    </row>
    <row r="30" spans="2:4" s="2" customFormat="1" x14ac:dyDescent="0.15">
      <c r="B30" s="185"/>
      <c r="C30" s="187"/>
      <c r="D30" s="186"/>
    </row>
    <row r="31" spans="2:4" s="2" customFormat="1" x14ac:dyDescent="0.15">
      <c r="B31" s="185"/>
      <c r="C31" s="187"/>
      <c r="D31" s="186"/>
    </row>
    <row r="32" spans="2:4" s="2" customFormat="1" x14ac:dyDescent="0.15">
      <c r="B32" s="185"/>
      <c r="C32" s="187"/>
      <c r="D32" s="186"/>
    </row>
    <row r="33" spans="2:4" s="2" customFormat="1" x14ac:dyDescent="0.15">
      <c r="B33" s="185"/>
      <c r="C33" s="187"/>
      <c r="D33" s="186"/>
    </row>
    <row r="34" spans="2:4" s="2" customFormat="1" x14ac:dyDescent="0.15">
      <c r="B34" s="185"/>
      <c r="C34" s="187"/>
      <c r="D34" s="186"/>
    </row>
    <row r="35" spans="2:4" s="2" customFormat="1" x14ac:dyDescent="0.15">
      <c r="B35" s="6" t="s">
        <v>21</v>
      </c>
    </row>
    <row r="36" spans="2:4" s="2" customFormat="1" x14ac:dyDescent="0.15">
      <c r="B36" s="6" t="s">
        <v>16</v>
      </c>
    </row>
    <row r="37" spans="2:4" s="2" customFormat="1" x14ac:dyDescent="0.15">
      <c r="B37" s="6" t="s">
        <v>17</v>
      </c>
    </row>
    <row r="38" spans="2:4" s="2" customFormat="1" x14ac:dyDescent="0.15">
      <c r="B38" s="6" t="s">
        <v>151</v>
      </c>
    </row>
    <row r="39" spans="2:4" s="8" customFormat="1" x14ac:dyDescent="0.15">
      <c r="B39" s="7" t="s">
        <v>152</v>
      </c>
    </row>
  </sheetData>
  <sheetProtection algorithmName="SHA-512" hashValue="t6PY2Z0iVYmON5RzZ/kWryGpySHjNX6XhJPLL5rgXBPE7jMno4sXPvJ4IyKdSp370tmFBPf6EODhy9WkBqZubg==" saltValue="4Ab+ax8X28332kifxO9+BA==" spinCount="100000" sheet="1" insertRows="0"/>
  <phoneticPr fontId="2"/>
  <dataValidations count="3">
    <dataValidation type="list" allowBlank="1" showInputMessage="1" showErrorMessage="1" sqref="B25:B34" xr:uid="{00000000-0002-0000-0000-000000000000}">
      <formula1>"円形,楕円形,正方形,長方形,正六角形,正八角形,その他"</formula1>
    </dataValidation>
    <dataValidation type="textLength" operator="equal" allowBlank="1" showInputMessage="1" showErrorMessage="1" error="０００－１２３４の形式で入力" promptTitle="０００－１２３４の形式で入力" sqref="C12" xr:uid="{7AE9B39E-6FAF-47DA-ABDF-592D290C88D1}">
      <formula1>8</formula1>
    </dataValidation>
    <dataValidation type="list" allowBlank="1" showInputMessage="1" showErrorMessage="1" sqref="C9" xr:uid="{13A307EF-B78E-4416-AD21-62D397010EF1}">
      <formula1>"天然種苗の活込可,人工種苗のみ活込可"</formula1>
    </dataValidation>
  </dataValidations>
  <printOptions horizontalCentered="1"/>
  <pageMargins left="0.70866141732283472" right="0.70866141732283472" top="0.74803149606299213" bottom="0.55118110236220474" header="0.31496062992125984" footer="0.31496062992125984"/>
  <pageSetup paperSize="9" scale="77" fitToWidth="0" orientation="landscape" r:id="rId1"/>
  <headerFooter>
    <oddHeader>&amp;L（別紙様式）</oddHead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28738007-D927-4066-9DF1-FCC6F974204C}">
          <x14:formula1>
            <xm:f>Sheet1!$B$2:$B$48</xm:f>
          </x14:formula1>
          <xm:sqref>C7</xm:sqref>
        </x14:dataValidation>
        <x14:dataValidation type="list" allowBlank="1" showInputMessage="1" showErrorMessage="1" xr:uid="{8524BDDE-12A4-4A15-A8BE-9B01E087F43B}">
          <x14:formula1>
            <xm:f>Sheet1!$D$2:$D$58</xm:f>
          </x14:formula1>
          <xm:sqref>A1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79998168889431442"/>
  </sheetPr>
  <dimension ref="A1:AZ37"/>
  <sheetViews>
    <sheetView view="pageBreakPreview" zoomScaleNormal="100" zoomScaleSheetLayoutView="100" workbookViewId="0">
      <selection activeCell="B20" sqref="B20"/>
    </sheetView>
  </sheetViews>
  <sheetFormatPr defaultRowHeight="13.5" x14ac:dyDescent="0.15"/>
  <cols>
    <col min="1" max="1" width="4.625" style="9" customWidth="1"/>
    <col min="2" max="5" width="10.625" style="9" customWidth="1"/>
    <col min="6" max="6" width="25.625" style="9" customWidth="1"/>
    <col min="7" max="7" width="45.625" style="9" customWidth="1"/>
    <col min="8" max="16384" width="9" style="9"/>
  </cols>
  <sheetData>
    <row r="1" spans="1:15" ht="17.25" x14ac:dyDescent="0.15">
      <c r="A1" s="39" t="s">
        <v>88</v>
      </c>
      <c r="K1" s="9">
        <f>'１．養殖施設の設置状況'!C7</f>
        <v>0</v>
      </c>
    </row>
    <row r="2" spans="1:15" ht="14.25" thickBot="1" x14ac:dyDescent="0.2">
      <c r="K2" s="9" t="str">
        <f>'１．養殖施設の設置状況'!C8</f>
        <v>●●</v>
      </c>
    </row>
    <row r="3" spans="1:15" ht="29.25" customHeight="1" x14ac:dyDescent="0.15">
      <c r="A3" s="222" t="s">
        <v>6</v>
      </c>
      <c r="B3" s="196" t="s">
        <v>56</v>
      </c>
      <c r="C3" s="201" t="s">
        <v>19</v>
      </c>
      <c r="D3" s="202" t="s">
        <v>18</v>
      </c>
      <c r="E3" s="201" t="s">
        <v>20</v>
      </c>
      <c r="F3" s="203" t="s">
        <v>149</v>
      </c>
      <c r="G3" s="204" t="s">
        <v>150</v>
      </c>
      <c r="J3" s="10"/>
      <c r="K3" s="9">
        <f>'１．養殖施設の設置状況'!C9</f>
        <v>0</v>
      </c>
      <c r="L3" s="10"/>
      <c r="M3" s="10"/>
      <c r="N3" s="10"/>
      <c r="O3" s="10"/>
    </row>
    <row r="4" spans="1:15" x14ac:dyDescent="0.15">
      <c r="A4" s="222"/>
      <c r="B4" s="14"/>
      <c r="C4" s="15"/>
      <c r="D4" s="16"/>
      <c r="E4" s="17"/>
      <c r="F4" s="18"/>
      <c r="G4" s="19"/>
      <c r="J4" s="10"/>
      <c r="K4" s="9" t="str">
        <f>'１．養殖施設の設置状況'!C10</f>
        <v>●●</v>
      </c>
      <c r="L4" s="10"/>
      <c r="M4" s="10"/>
      <c r="N4" s="10"/>
      <c r="O4" s="10"/>
    </row>
    <row r="5" spans="1:15" x14ac:dyDescent="0.15">
      <c r="A5" s="222"/>
      <c r="B5" s="14"/>
      <c r="C5" s="20"/>
      <c r="D5" s="21"/>
      <c r="E5" s="22"/>
      <c r="F5" s="23"/>
      <c r="G5" s="24"/>
      <c r="J5" s="10"/>
      <c r="K5" s="9" t="str">
        <f>'１．養殖施設の設置状況'!C11</f>
        <v>●●</v>
      </c>
      <c r="L5" s="10"/>
      <c r="M5" s="10"/>
      <c r="N5" s="10"/>
      <c r="O5" s="10"/>
    </row>
    <row r="6" spans="1:15" x14ac:dyDescent="0.15">
      <c r="A6" s="222"/>
      <c r="B6" s="14"/>
      <c r="C6" s="20"/>
      <c r="D6" s="21"/>
      <c r="E6" s="22"/>
      <c r="F6" s="23"/>
      <c r="G6" s="24"/>
      <c r="J6" s="10"/>
      <c r="K6" s="9" t="str">
        <f>'１．養殖施設の設置状況'!C12</f>
        <v>000-0000</v>
      </c>
      <c r="L6" s="10"/>
      <c r="M6" s="10"/>
      <c r="N6" s="10"/>
      <c r="O6" s="10"/>
    </row>
    <row r="7" spans="1:15" x14ac:dyDescent="0.15">
      <c r="A7" s="222"/>
      <c r="B7" s="14"/>
      <c r="C7" s="20"/>
      <c r="D7" s="21"/>
      <c r="E7" s="22"/>
      <c r="F7" s="23"/>
      <c r="G7" s="24"/>
      <c r="J7" s="10"/>
      <c r="K7" s="9" t="str">
        <f>'１．養殖施設の設置状況'!C13</f>
        <v>●●</v>
      </c>
      <c r="L7" s="10"/>
      <c r="M7" s="10"/>
      <c r="N7" s="10"/>
      <c r="O7" s="10"/>
    </row>
    <row r="8" spans="1:15" x14ac:dyDescent="0.15">
      <c r="A8" s="222"/>
      <c r="B8" s="14"/>
      <c r="C8" s="20"/>
      <c r="D8" s="21"/>
      <c r="E8" s="22"/>
      <c r="F8" s="23"/>
      <c r="G8" s="24"/>
      <c r="J8" s="10"/>
      <c r="K8" s="9" t="str">
        <f>'１．養殖施設の設置状況'!C14</f>
        <v>●●</v>
      </c>
      <c r="L8" s="10"/>
      <c r="M8" s="10"/>
      <c r="N8" s="10"/>
      <c r="O8" s="10"/>
    </row>
    <row r="9" spans="1:15" x14ac:dyDescent="0.15">
      <c r="A9" s="222"/>
      <c r="B9" s="14"/>
      <c r="C9" s="20"/>
      <c r="D9" s="21"/>
      <c r="E9" s="22"/>
      <c r="F9" s="23"/>
      <c r="G9" s="24"/>
      <c r="J9" s="10"/>
      <c r="K9" s="9" t="str">
        <f>'１．養殖施設の設置状況'!C15</f>
        <v>●●</v>
      </c>
      <c r="L9" s="10"/>
      <c r="M9" s="10"/>
      <c r="N9" s="10"/>
      <c r="O9" s="10"/>
    </row>
    <row r="10" spans="1:15" x14ac:dyDescent="0.15">
      <c r="A10" s="222"/>
      <c r="B10" s="14"/>
      <c r="C10" s="20"/>
      <c r="D10" s="21"/>
      <c r="E10" s="22"/>
      <c r="F10" s="23"/>
      <c r="G10" s="24"/>
      <c r="J10" s="10"/>
      <c r="L10" s="10"/>
      <c r="M10" s="10"/>
      <c r="N10" s="10"/>
      <c r="O10" s="10"/>
    </row>
    <row r="11" spans="1:15" x14ac:dyDescent="0.15">
      <c r="A11" s="222"/>
      <c r="B11" s="14"/>
      <c r="C11" s="20"/>
      <c r="D11" s="21"/>
      <c r="E11" s="22"/>
      <c r="F11" s="23"/>
      <c r="G11" s="24"/>
      <c r="J11" s="10"/>
      <c r="L11" s="10"/>
      <c r="M11" s="10"/>
      <c r="N11" s="10"/>
      <c r="O11" s="10"/>
    </row>
    <row r="12" spans="1:15" x14ac:dyDescent="0.15">
      <c r="A12" s="222"/>
      <c r="B12" s="14"/>
      <c r="C12" s="20"/>
      <c r="D12" s="21"/>
      <c r="E12" s="22"/>
      <c r="F12" s="25"/>
      <c r="G12" s="26"/>
      <c r="J12" s="10"/>
      <c r="L12" s="10"/>
      <c r="M12" s="10"/>
      <c r="N12" s="10"/>
      <c r="O12" s="10"/>
    </row>
    <row r="13" spans="1:15" x14ac:dyDescent="0.15">
      <c r="A13" s="222"/>
      <c r="B13" s="14"/>
      <c r="C13" s="20"/>
      <c r="D13" s="21"/>
      <c r="E13" s="22"/>
      <c r="F13" s="25"/>
      <c r="G13" s="26"/>
      <c r="J13" s="10"/>
      <c r="L13" s="10"/>
      <c r="M13" s="10"/>
      <c r="N13" s="10"/>
      <c r="O13" s="10"/>
    </row>
    <row r="14" spans="1:15" x14ac:dyDescent="0.15">
      <c r="A14" s="222"/>
      <c r="B14" s="14"/>
      <c r="C14" s="20"/>
      <c r="D14" s="21"/>
      <c r="E14" s="22"/>
      <c r="F14" s="25"/>
      <c r="G14" s="26"/>
      <c r="J14" s="10"/>
      <c r="L14" s="10"/>
      <c r="M14" s="10"/>
      <c r="N14" s="10"/>
      <c r="O14" s="10"/>
    </row>
    <row r="15" spans="1:15" ht="14.25" thickBot="1" x14ac:dyDescent="0.2">
      <c r="A15" s="222"/>
      <c r="B15" s="27"/>
      <c r="C15" s="28"/>
      <c r="D15" s="29"/>
      <c r="E15" s="30"/>
      <c r="F15" s="31"/>
      <c r="G15" s="32"/>
      <c r="J15" s="10"/>
      <c r="L15" s="10"/>
      <c r="M15" s="10"/>
      <c r="N15" s="10"/>
      <c r="O15" s="10"/>
    </row>
    <row r="16" spans="1:15" ht="5.0999999999999996" customHeight="1" thickBot="1" x14ac:dyDescent="0.2">
      <c r="A16" s="208"/>
      <c r="J16" s="10"/>
      <c r="L16" s="10"/>
      <c r="M16" s="10"/>
      <c r="N16" s="10"/>
      <c r="O16" s="10"/>
    </row>
    <row r="17" spans="1:52" s="200" customFormat="1" ht="29.25" customHeight="1" x14ac:dyDescent="0.15">
      <c r="A17" s="222" t="s">
        <v>8</v>
      </c>
      <c r="B17" s="196" t="s">
        <v>56</v>
      </c>
      <c r="C17" s="201" t="s">
        <v>19</v>
      </c>
      <c r="D17" s="202" t="s">
        <v>18</v>
      </c>
      <c r="E17" s="217"/>
      <c r="F17" s="203" t="s">
        <v>149</v>
      </c>
      <c r="G17" s="204" t="s">
        <v>150</v>
      </c>
      <c r="K17" s="10"/>
    </row>
    <row r="18" spans="1:52" x14ac:dyDescent="0.15">
      <c r="A18" s="222"/>
      <c r="B18" s="14"/>
      <c r="C18" s="15"/>
      <c r="D18" s="181"/>
      <c r="E18" s="218"/>
      <c r="F18" s="199"/>
      <c r="G18" s="170"/>
      <c r="K18" s="200"/>
    </row>
    <row r="19" spans="1:52" x14ac:dyDescent="0.15">
      <c r="A19" s="222"/>
      <c r="B19" s="14"/>
      <c r="C19" s="20"/>
      <c r="D19" s="180"/>
      <c r="E19" s="219"/>
      <c r="F19" s="167"/>
      <c r="G19" s="169"/>
    </row>
    <row r="20" spans="1:52" x14ac:dyDescent="0.15">
      <c r="A20" s="222"/>
      <c r="B20" s="14"/>
      <c r="C20" s="20"/>
      <c r="D20" s="180"/>
      <c r="E20" s="219"/>
      <c r="F20" s="167"/>
      <c r="G20" s="169"/>
    </row>
    <row r="21" spans="1:52" x14ac:dyDescent="0.15">
      <c r="A21" s="222"/>
      <c r="B21" s="14"/>
      <c r="C21" s="20"/>
      <c r="D21" s="180"/>
      <c r="E21" s="219"/>
      <c r="F21" s="167"/>
      <c r="G21" s="169"/>
    </row>
    <row r="22" spans="1:52" x14ac:dyDescent="0.15">
      <c r="A22" s="222"/>
      <c r="B22" s="14"/>
      <c r="C22" s="20"/>
      <c r="D22" s="180"/>
      <c r="E22" s="219"/>
      <c r="F22" s="167"/>
      <c r="G22" s="169"/>
    </row>
    <row r="23" spans="1:52" x14ac:dyDescent="0.15">
      <c r="A23" s="222"/>
      <c r="B23" s="14"/>
      <c r="C23" s="20"/>
      <c r="D23" s="180"/>
      <c r="E23" s="219"/>
      <c r="F23" s="167"/>
      <c r="G23" s="169"/>
    </row>
    <row r="24" spans="1:52" x14ac:dyDescent="0.15">
      <c r="A24" s="222"/>
      <c r="B24" s="14"/>
      <c r="C24" s="20"/>
      <c r="D24" s="180"/>
      <c r="E24" s="219"/>
      <c r="F24" s="167"/>
      <c r="G24" s="169"/>
    </row>
    <row r="25" spans="1:52" x14ac:dyDescent="0.15">
      <c r="A25" s="222"/>
      <c r="B25" s="14"/>
      <c r="C25" s="20"/>
      <c r="D25" s="180"/>
      <c r="E25" s="219"/>
      <c r="F25" s="167"/>
      <c r="G25" s="169"/>
    </row>
    <row r="26" spans="1:52" x14ac:dyDescent="0.15">
      <c r="A26" s="222"/>
      <c r="B26" s="14"/>
      <c r="C26" s="20"/>
      <c r="D26" s="180"/>
      <c r="E26" s="219"/>
      <c r="F26" s="167"/>
      <c r="G26" s="169"/>
    </row>
    <row r="27" spans="1:52" x14ac:dyDescent="0.15">
      <c r="A27" s="222"/>
      <c r="B27" s="14"/>
      <c r="C27" s="20"/>
      <c r="D27" s="180"/>
      <c r="E27" s="219"/>
      <c r="F27" s="167"/>
      <c r="G27" s="169"/>
    </row>
    <row r="28" spans="1:52" x14ac:dyDescent="0.15">
      <c r="A28" s="222"/>
      <c r="B28" s="14"/>
      <c r="C28" s="20"/>
      <c r="D28" s="180"/>
      <c r="E28" s="219"/>
      <c r="F28" s="167"/>
      <c r="G28" s="169"/>
    </row>
    <row r="29" spans="1:52" ht="14.25" thickBot="1" x14ac:dyDescent="0.2">
      <c r="A29" s="222"/>
      <c r="B29" s="27"/>
      <c r="C29" s="28"/>
      <c r="D29" s="182"/>
      <c r="E29" s="220"/>
      <c r="F29" s="168"/>
      <c r="G29" s="171"/>
    </row>
    <row r="30" spans="1:52" s="12" customFormat="1" ht="13.5" customHeight="1" x14ac:dyDescent="0.15">
      <c r="A30" s="223" t="s">
        <v>231</v>
      </c>
      <c r="B30" s="223"/>
      <c r="C30" s="223"/>
      <c r="D30" s="223"/>
      <c r="E30" s="223"/>
      <c r="F30" s="223"/>
      <c r="G30" s="223"/>
      <c r="H30" s="11"/>
      <c r="I30" s="11"/>
      <c r="J30" s="11"/>
      <c r="K30" s="9"/>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row>
    <row r="31" spans="1:52" s="12" customFormat="1" ht="13.5" customHeight="1" x14ac:dyDescent="0.15">
      <c r="A31" s="6" t="s">
        <v>87</v>
      </c>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row>
    <row r="32" spans="1:52" s="12" customFormat="1" ht="13.5" customHeight="1" x14ac:dyDescent="0.15">
      <c r="A32" s="6" t="s">
        <v>232</v>
      </c>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row>
    <row r="33" spans="1:52" s="12" customFormat="1" ht="13.5" customHeight="1" x14ac:dyDescent="0.15">
      <c r="A33" s="6" t="s">
        <v>228</v>
      </c>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row>
    <row r="34" spans="1:52" s="12" customFormat="1" ht="13.5" customHeight="1" x14ac:dyDescent="0.15">
      <c r="A34" s="6" t="s">
        <v>229</v>
      </c>
      <c r="B34" s="11"/>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row>
    <row r="35" spans="1:52" s="12" customFormat="1" ht="13.5" customHeight="1" x14ac:dyDescent="0.15">
      <c r="A35" s="13" t="s">
        <v>230</v>
      </c>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row>
    <row r="36" spans="1:52" s="12" customFormat="1" ht="13.5" customHeight="1" x14ac:dyDescent="0.15">
      <c r="A36" s="6" t="s">
        <v>51</v>
      </c>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row>
    <row r="37" spans="1:52" ht="17.25" x14ac:dyDescent="0.15">
      <c r="K37" s="11"/>
    </row>
  </sheetData>
  <sheetProtection algorithmName="SHA-512" hashValue="9VQ6kapBhA5C3jJkvD5OrLsRE1mff2WNtLh3UyBhrtTk4yExOuKxb1pEb0NDR/zGwZPOSSQ9u6vmd1ILdATSOw==" saltValue="V2oQZU5HGWtn28rwnz3Pew==" spinCount="100000" sheet="1" insertRows="0"/>
  <mergeCells count="3">
    <mergeCell ref="A3:A15"/>
    <mergeCell ref="A17:A29"/>
    <mergeCell ref="A30:G30"/>
  </mergeCells>
  <phoneticPr fontId="2"/>
  <dataValidations count="4">
    <dataValidation type="list" allowBlank="1" showInputMessage="1" showErrorMessage="1" sqref="E4:E15" xr:uid="{00000000-0002-0000-0100-000000000000}">
      <formula1>"曳き縄,まき網,その他"</formula1>
    </dataValidation>
    <dataValidation type="whole" allowBlank="1" showInputMessage="1" showErrorMessage="1" sqref="C4:C15 C18:C29" xr:uid="{966942ED-6901-45A3-96C5-51B5FB22AC7C}">
      <formula1>0</formula1>
      <formula2>50000</formula2>
    </dataValidation>
    <dataValidation type="decimal" allowBlank="1" showInputMessage="1" showErrorMessage="1" errorTitle="入力内容をご確認ください。" error="・数字を入力してください。_x000a_・○～○kgでは記載できませんので１つの数字を記載ください。_x000a_・重量の誤記載がないかご確認ください。_x000a_" sqref="D4:D15" xr:uid="{0D48CF2A-0AB1-4082-BFE5-F5336AE719BF}">
      <formula1>0</formula1>
      <formula2>2000</formula2>
    </dataValidation>
    <dataValidation type="decimal" errorStyle="warning" allowBlank="1" showInputMessage="1" showErrorMessage="1" errorTitle="活込状況について要確認ください。" error="0.1kg以上の場合、「４．移送された状況」への入力すべき内容に該当する可能性があります。_x000a_種苗生産施設から一度種苗生産業者の漁場に沖出し中間育成された人工種苗を御社で活込みした場合、「移送された種苗」に該当します。" sqref="D18:D29" xr:uid="{6D2857E9-30AF-43DD-AEB6-08C8209424CC}">
      <formula1>0.00001</formula1>
      <formula2>0.1</formula2>
    </dataValidation>
  </dataValidations>
  <pageMargins left="0.70866141732283472" right="0.70866141732283472" top="0.74803149606299213" bottom="0.55118110236220474" header="0.31496062992125984" footer="0.31496062992125984"/>
  <pageSetup paperSize="9" scale="92" orientation="landscape" r:id="rId1"/>
  <headerFooter>
    <oddHeader xml:space="preserve">&amp;R
</oddHead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【自動集計表】!$B$5:$B$16</xm:f>
          </x14:formula1>
          <xm:sqref>B4:B15 B18:B29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3" tint="0.79998168889431442"/>
    <pageSetUpPr fitToPage="1"/>
  </sheetPr>
  <dimension ref="A1:K214"/>
  <sheetViews>
    <sheetView view="pageBreakPreview" topLeftCell="A7" zoomScaleNormal="100" zoomScaleSheetLayoutView="100" workbookViewId="0">
      <selection activeCell="C12" sqref="C12"/>
    </sheetView>
  </sheetViews>
  <sheetFormatPr defaultColWidth="9" defaultRowHeight="14.25" x14ac:dyDescent="0.15"/>
  <cols>
    <col min="1" max="2" width="20.625" style="40" customWidth="1"/>
    <col min="3" max="4" width="15.625" style="40" customWidth="1"/>
    <col min="5" max="5" width="20.625" style="40" customWidth="1"/>
    <col min="6" max="6" width="15.625" style="40" customWidth="1"/>
    <col min="7" max="7" width="20.25" style="221" customWidth="1"/>
    <col min="8" max="10" width="9" style="40"/>
    <col min="11" max="11" width="9" style="9"/>
    <col min="12" max="16384" width="9" style="40"/>
  </cols>
  <sheetData>
    <row r="1" spans="1:11" ht="20.100000000000001" customHeight="1" x14ac:dyDescent="0.15">
      <c r="F1" s="173" t="s">
        <v>95</v>
      </c>
      <c r="K1" s="9">
        <f>'１．養殖施設の設置状況'!C7</f>
        <v>0</v>
      </c>
    </row>
    <row r="2" spans="1:11" ht="20.100000000000001" customHeight="1" x14ac:dyDescent="0.15">
      <c r="K2" s="9" t="str">
        <f>'１．養殖施設の設置状況'!C8</f>
        <v>●●</v>
      </c>
    </row>
    <row r="3" spans="1:11" ht="20.100000000000001" customHeight="1" x14ac:dyDescent="0.15">
      <c r="B3" s="179" t="str">
        <f>'１．養殖施設の設置状況'!A5</f>
        <v>令和　年</v>
      </c>
      <c r="C3" s="224" t="s">
        <v>73</v>
      </c>
      <c r="D3" s="224"/>
      <c r="E3" s="224"/>
      <c r="H3" s="174"/>
      <c r="I3" s="174"/>
      <c r="J3" s="174"/>
      <c r="K3" s="9">
        <f>'１．養殖施設の設置状況'!C9</f>
        <v>0</v>
      </c>
    </row>
    <row r="4" spans="1:11" ht="20.100000000000001" customHeight="1" x14ac:dyDescent="0.15">
      <c r="B4" s="175"/>
      <c r="K4" s="9" t="str">
        <f>'１．養殖施設の設置状況'!C10</f>
        <v>●●</v>
      </c>
    </row>
    <row r="5" spans="1:11" ht="42" customHeight="1" x14ac:dyDescent="0.15">
      <c r="A5" s="225" t="s">
        <v>96</v>
      </c>
      <c r="B5" s="225"/>
      <c r="C5" s="225"/>
      <c r="D5" s="225"/>
      <c r="E5" s="225"/>
      <c r="K5" s="9" t="str">
        <f>'１．養殖施設の設置状況'!C11</f>
        <v>●●</v>
      </c>
    </row>
    <row r="6" spans="1:11" ht="34.5" customHeight="1" x14ac:dyDescent="0.15">
      <c r="A6" s="198" t="s">
        <v>94</v>
      </c>
      <c r="B6" s="197" t="s">
        <v>153</v>
      </c>
      <c r="C6" s="197" t="s">
        <v>22</v>
      </c>
      <c r="D6" s="176" t="s">
        <v>23</v>
      </c>
      <c r="E6" s="198" t="s">
        <v>24</v>
      </c>
      <c r="F6" s="197" t="s">
        <v>93</v>
      </c>
      <c r="G6" s="221" t="s">
        <v>227</v>
      </c>
      <c r="K6" s="9" t="str">
        <f>'１．養殖施設の設置状況'!C12</f>
        <v>000-0000</v>
      </c>
    </row>
    <row r="7" spans="1:11" ht="21.75" customHeight="1" x14ac:dyDescent="0.15">
      <c r="A7" s="177"/>
      <c r="B7" s="177"/>
      <c r="C7" s="177"/>
      <c r="D7" s="178"/>
      <c r="E7" s="177"/>
      <c r="F7" s="172"/>
      <c r="G7" s="221" t="str">
        <f>ASC(C7)</f>
        <v/>
      </c>
      <c r="K7" s="9" t="str">
        <f>'１．養殖施設の設置状況'!C13</f>
        <v>●●</v>
      </c>
    </row>
    <row r="8" spans="1:11" ht="24.75" customHeight="1" x14ac:dyDescent="0.15">
      <c r="A8" s="177"/>
      <c r="B8" s="177"/>
      <c r="C8" s="177"/>
      <c r="D8" s="178"/>
      <c r="E8" s="177"/>
      <c r="F8" s="172"/>
      <c r="G8" s="221" t="str">
        <f t="shared" ref="G8:G71" si="0">ASC(C8)</f>
        <v/>
      </c>
      <c r="K8" s="9" t="str">
        <f>'１．養殖施設の設置状況'!C14</f>
        <v>●●</v>
      </c>
    </row>
    <row r="9" spans="1:11" ht="24.75" customHeight="1" x14ac:dyDescent="0.15">
      <c r="A9" s="177"/>
      <c r="B9" s="177"/>
      <c r="C9" s="177"/>
      <c r="D9" s="178"/>
      <c r="E9" s="177"/>
      <c r="F9" s="172"/>
      <c r="G9" s="221" t="str">
        <f t="shared" si="0"/>
        <v/>
      </c>
      <c r="K9" s="9" t="str">
        <f>'１．養殖施設の設置状況'!C15</f>
        <v>●●</v>
      </c>
    </row>
    <row r="10" spans="1:11" ht="24.75" customHeight="1" x14ac:dyDescent="0.15">
      <c r="A10" s="177"/>
      <c r="B10" s="177"/>
      <c r="C10" s="177"/>
      <c r="D10" s="178"/>
      <c r="E10" s="177"/>
      <c r="F10" s="172"/>
      <c r="G10" s="221" t="str">
        <f t="shared" si="0"/>
        <v/>
      </c>
    </row>
    <row r="11" spans="1:11" ht="24.75" customHeight="1" x14ac:dyDescent="0.15">
      <c r="A11" s="177"/>
      <c r="B11" s="177"/>
      <c r="C11" s="177"/>
      <c r="D11" s="178"/>
      <c r="E11" s="177"/>
      <c r="F11" s="172"/>
      <c r="G11" s="221" t="str">
        <f t="shared" si="0"/>
        <v/>
      </c>
    </row>
    <row r="12" spans="1:11" ht="24.75" customHeight="1" x14ac:dyDescent="0.15">
      <c r="A12" s="177"/>
      <c r="B12" s="177"/>
      <c r="C12" s="177"/>
      <c r="D12" s="178"/>
      <c r="E12" s="177"/>
      <c r="F12" s="172"/>
      <c r="G12" s="221" t="str">
        <f t="shared" si="0"/>
        <v/>
      </c>
    </row>
    <row r="13" spans="1:11" ht="24.75" customHeight="1" x14ac:dyDescent="0.15">
      <c r="A13" s="177"/>
      <c r="B13" s="177"/>
      <c r="C13" s="177"/>
      <c r="D13" s="178"/>
      <c r="E13" s="177"/>
      <c r="F13" s="172"/>
      <c r="G13" s="221" t="str">
        <f t="shared" si="0"/>
        <v/>
      </c>
    </row>
    <row r="14" spans="1:11" ht="24.75" customHeight="1" x14ac:dyDescent="0.15">
      <c r="A14" s="177"/>
      <c r="B14" s="177"/>
      <c r="C14" s="177"/>
      <c r="D14" s="178"/>
      <c r="E14" s="177"/>
      <c r="F14" s="172"/>
      <c r="G14" s="221" t="str">
        <f t="shared" si="0"/>
        <v/>
      </c>
    </row>
    <row r="15" spans="1:11" ht="24.75" customHeight="1" x14ac:dyDescent="0.15">
      <c r="A15" s="177"/>
      <c r="B15" s="177"/>
      <c r="C15" s="177"/>
      <c r="D15" s="178"/>
      <c r="E15" s="177"/>
      <c r="F15" s="172"/>
      <c r="G15" s="221" t="str">
        <f t="shared" si="0"/>
        <v/>
      </c>
    </row>
    <row r="16" spans="1:11" ht="24.75" customHeight="1" x14ac:dyDescent="0.15">
      <c r="A16" s="177"/>
      <c r="B16" s="177"/>
      <c r="C16" s="177"/>
      <c r="D16" s="178"/>
      <c r="E16" s="177"/>
      <c r="F16" s="172"/>
      <c r="G16" s="221" t="str">
        <f t="shared" si="0"/>
        <v/>
      </c>
    </row>
    <row r="17" spans="1:11" ht="24.75" customHeight="1" x14ac:dyDescent="0.15">
      <c r="A17" s="177"/>
      <c r="B17" s="177"/>
      <c r="C17" s="177"/>
      <c r="D17" s="178"/>
      <c r="E17" s="177"/>
      <c r="F17" s="172"/>
      <c r="G17" s="221" t="str">
        <f t="shared" si="0"/>
        <v/>
      </c>
      <c r="K17" s="10"/>
    </row>
    <row r="18" spans="1:11" ht="24.75" customHeight="1" x14ac:dyDescent="0.15">
      <c r="A18" s="177"/>
      <c r="B18" s="177"/>
      <c r="C18" s="177"/>
      <c r="D18" s="178"/>
      <c r="E18" s="177"/>
      <c r="F18" s="172"/>
      <c r="G18" s="221" t="str">
        <f t="shared" si="0"/>
        <v/>
      </c>
      <c r="K18" s="200"/>
    </row>
    <row r="19" spans="1:11" ht="24.75" customHeight="1" x14ac:dyDescent="0.15">
      <c r="A19" s="177"/>
      <c r="B19" s="177"/>
      <c r="C19" s="177"/>
      <c r="D19" s="178"/>
      <c r="E19" s="177"/>
      <c r="F19" s="172"/>
      <c r="G19" s="221" t="str">
        <f t="shared" si="0"/>
        <v/>
      </c>
    </row>
    <row r="20" spans="1:11" ht="24.75" customHeight="1" x14ac:dyDescent="0.15">
      <c r="A20" s="177"/>
      <c r="B20" s="177"/>
      <c r="C20" s="177"/>
      <c r="D20" s="178"/>
      <c r="E20" s="177"/>
      <c r="F20" s="172"/>
      <c r="G20" s="221" t="str">
        <f t="shared" si="0"/>
        <v/>
      </c>
    </row>
    <row r="21" spans="1:11" ht="24.75" customHeight="1" x14ac:dyDescent="0.15">
      <c r="A21" s="177"/>
      <c r="B21" s="177"/>
      <c r="C21" s="177"/>
      <c r="D21" s="178"/>
      <c r="E21" s="177"/>
      <c r="F21" s="172"/>
      <c r="G21" s="221" t="str">
        <f t="shared" si="0"/>
        <v/>
      </c>
    </row>
    <row r="22" spans="1:11" ht="24.75" customHeight="1" x14ac:dyDescent="0.15">
      <c r="A22" s="177"/>
      <c r="B22" s="177"/>
      <c r="C22" s="177"/>
      <c r="D22" s="178"/>
      <c r="E22" s="177"/>
      <c r="F22" s="172"/>
      <c r="G22" s="221" t="str">
        <f t="shared" si="0"/>
        <v/>
      </c>
    </row>
    <row r="23" spans="1:11" ht="24.75" customHeight="1" x14ac:dyDescent="0.15">
      <c r="A23" s="177"/>
      <c r="B23" s="177"/>
      <c r="C23" s="177"/>
      <c r="D23" s="178"/>
      <c r="E23" s="177"/>
      <c r="F23" s="172"/>
      <c r="G23" s="221" t="str">
        <f t="shared" si="0"/>
        <v/>
      </c>
    </row>
    <row r="24" spans="1:11" ht="24.75" customHeight="1" x14ac:dyDescent="0.15">
      <c r="A24" s="177"/>
      <c r="B24" s="177"/>
      <c r="C24" s="177"/>
      <c r="D24" s="178"/>
      <c r="E24" s="177"/>
      <c r="F24" s="172"/>
      <c r="G24" s="221" t="str">
        <f t="shared" si="0"/>
        <v/>
      </c>
    </row>
    <row r="25" spans="1:11" ht="24.75" customHeight="1" x14ac:dyDescent="0.15">
      <c r="A25" s="177"/>
      <c r="B25" s="177"/>
      <c r="C25" s="177"/>
      <c r="D25" s="178"/>
      <c r="E25" s="177"/>
      <c r="F25" s="172"/>
      <c r="G25" s="221" t="str">
        <f t="shared" si="0"/>
        <v/>
      </c>
    </row>
    <row r="26" spans="1:11" ht="24.75" customHeight="1" x14ac:dyDescent="0.15">
      <c r="A26" s="177"/>
      <c r="B26" s="177"/>
      <c r="C26" s="177"/>
      <c r="D26" s="178"/>
      <c r="E26" s="177"/>
      <c r="F26" s="172"/>
      <c r="G26" s="221" t="str">
        <f t="shared" si="0"/>
        <v/>
      </c>
    </row>
    <row r="27" spans="1:11" ht="24.75" customHeight="1" x14ac:dyDescent="0.15">
      <c r="A27" s="177"/>
      <c r="B27" s="177"/>
      <c r="C27" s="177"/>
      <c r="D27" s="178"/>
      <c r="E27" s="177"/>
      <c r="F27" s="172"/>
      <c r="G27" s="221" t="str">
        <f t="shared" si="0"/>
        <v/>
      </c>
    </row>
    <row r="28" spans="1:11" ht="24.75" customHeight="1" x14ac:dyDescent="0.15">
      <c r="A28" s="177"/>
      <c r="B28" s="177"/>
      <c r="C28" s="177"/>
      <c r="D28" s="178"/>
      <c r="E28" s="177"/>
      <c r="F28" s="172"/>
      <c r="G28" s="221" t="str">
        <f t="shared" si="0"/>
        <v/>
      </c>
    </row>
    <row r="29" spans="1:11" ht="24.75" customHeight="1" x14ac:dyDescent="0.15">
      <c r="A29" s="177"/>
      <c r="B29" s="177"/>
      <c r="C29" s="177"/>
      <c r="D29" s="178"/>
      <c r="E29" s="177"/>
      <c r="F29" s="172"/>
      <c r="G29" s="221" t="str">
        <f t="shared" si="0"/>
        <v/>
      </c>
    </row>
    <row r="30" spans="1:11" ht="24.75" customHeight="1" x14ac:dyDescent="0.15">
      <c r="A30" s="177"/>
      <c r="B30" s="177"/>
      <c r="C30" s="177"/>
      <c r="D30" s="178"/>
      <c r="E30" s="177"/>
      <c r="F30" s="172"/>
      <c r="G30" s="221" t="str">
        <f t="shared" si="0"/>
        <v/>
      </c>
    </row>
    <row r="31" spans="1:11" ht="24.75" customHeight="1" x14ac:dyDescent="0.15">
      <c r="A31" s="177"/>
      <c r="B31" s="177"/>
      <c r="C31" s="177"/>
      <c r="D31" s="178"/>
      <c r="E31" s="177"/>
      <c r="F31" s="172"/>
      <c r="G31" s="221" t="str">
        <f t="shared" si="0"/>
        <v/>
      </c>
      <c r="K31" s="11"/>
    </row>
    <row r="32" spans="1:11" ht="24.75" customHeight="1" x14ac:dyDescent="0.15">
      <c r="A32" s="177"/>
      <c r="B32" s="177"/>
      <c r="C32" s="177"/>
      <c r="D32" s="178"/>
      <c r="E32" s="177"/>
      <c r="F32" s="172"/>
      <c r="G32" s="221" t="str">
        <f t="shared" si="0"/>
        <v/>
      </c>
      <c r="K32" s="11"/>
    </row>
    <row r="33" spans="1:11" ht="24.75" customHeight="1" x14ac:dyDescent="0.15">
      <c r="A33" s="177"/>
      <c r="B33" s="177"/>
      <c r="C33" s="177"/>
      <c r="D33" s="178"/>
      <c r="E33" s="177"/>
      <c r="F33" s="172"/>
      <c r="G33" s="221" t="str">
        <f t="shared" si="0"/>
        <v/>
      </c>
      <c r="K33" s="11"/>
    </row>
    <row r="34" spans="1:11" ht="24.75" customHeight="1" x14ac:dyDescent="0.15">
      <c r="A34" s="177"/>
      <c r="B34" s="177"/>
      <c r="C34" s="177"/>
      <c r="D34" s="178"/>
      <c r="E34" s="177"/>
      <c r="F34" s="172"/>
      <c r="G34" s="221" t="str">
        <f t="shared" si="0"/>
        <v/>
      </c>
      <c r="K34" s="11"/>
    </row>
    <row r="35" spans="1:11" ht="24.75" customHeight="1" x14ac:dyDescent="0.15">
      <c r="A35" s="177"/>
      <c r="B35" s="177"/>
      <c r="C35" s="177"/>
      <c r="D35" s="178"/>
      <c r="E35" s="177"/>
      <c r="F35" s="172"/>
      <c r="G35" s="221" t="str">
        <f t="shared" si="0"/>
        <v/>
      </c>
      <c r="K35" s="11"/>
    </row>
    <row r="36" spans="1:11" ht="24.75" customHeight="1" x14ac:dyDescent="0.15">
      <c r="A36" s="177"/>
      <c r="B36" s="177"/>
      <c r="C36" s="177"/>
      <c r="D36" s="178"/>
      <c r="E36" s="177"/>
      <c r="F36" s="172"/>
      <c r="G36" s="221" t="str">
        <f t="shared" si="0"/>
        <v/>
      </c>
      <c r="K36" s="11"/>
    </row>
    <row r="37" spans="1:11" ht="24.75" customHeight="1" x14ac:dyDescent="0.15">
      <c r="A37" s="177"/>
      <c r="B37" s="177"/>
      <c r="C37" s="177"/>
      <c r="D37" s="178"/>
      <c r="E37" s="177"/>
      <c r="F37" s="172"/>
      <c r="G37" s="221" t="str">
        <f t="shared" si="0"/>
        <v/>
      </c>
      <c r="K37" s="11"/>
    </row>
    <row r="38" spans="1:11" ht="24.75" customHeight="1" x14ac:dyDescent="0.15">
      <c r="A38" s="177"/>
      <c r="B38" s="177"/>
      <c r="C38" s="177"/>
      <c r="D38" s="178"/>
      <c r="E38" s="177"/>
      <c r="F38" s="172"/>
      <c r="G38" s="221" t="str">
        <f t="shared" si="0"/>
        <v/>
      </c>
    </row>
    <row r="39" spans="1:11" ht="24.75" customHeight="1" x14ac:dyDescent="0.15">
      <c r="A39" s="177"/>
      <c r="B39" s="177"/>
      <c r="C39" s="177"/>
      <c r="D39" s="178"/>
      <c r="E39" s="177"/>
      <c r="F39" s="172"/>
      <c r="G39" s="221" t="str">
        <f t="shared" si="0"/>
        <v/>
      </c>
    </row>
    <row r="40" spans="1:11" ht="24.75" customHeight="1" x14ac:dyDescent="0.15">
      <c r="A40" s="177"/>
      <c r="B40" s="177"/>
      <c r="C40" s="177"/>
      <c r="D40" s="178"/>
      <c r="E40" s="177"/>
      <c r="F40" s="172"/>
      <c r="G40" s="221" t="str">
        <f t="shared" si="0"/>
        <v/>
      </c>
    </row>
    <row r="41" spans="1:11" ht="24.75" customHeight="1" x14ac:dyDescent="0.15">
      <c r="A41" s="177"/>
      <c r="B41" s="177"/>
      <c r="C41" s="177"/>
      <c r="D41" s="178"/>
      <c r="E41" s="177"/>
      <c r="F41" s="172"/>
      <c r="G41" s="221" t="str">
        <f t="shared" si="0"/>
        <v/>
      </c>
    </row>
    <row r="42" spans="1:11" ht="24.75" customHeight="1" x14ac:dyDescent="0.15">
      <c r="A42" s="177"/>
      <c r="B42" s="177"/>
      <c r="C42" s="177"/>
      <c r="D42" s="178"/>
      <c r="E42" s="177"/>
      <c r="F42" s="172"/>
      <c r="G42" s="221" t="str">
        <f t="shared" si="0"/>
        <v/>
      </c>
    </row>
    <row r="43" spans="1:11" ht="24.75" customHeight="1" x14ac:dyDescent="0.15">
      <c r="A43" s="177"/>
      <c r="B43" s="177"/>
      <c r="C43" s="177"/>
      <c r="D43" s="178"/>
      <c r="E43" s="177"/>
      <c r="F43" s="172"/>
      <c r="G43" s="221" t="str">
        <f t="shared" si="0"/>
        <v/>
      </c>
    </row>
    <row r="44" spans="1:11" ht="24.75" customHeight="1" x14ac:dyDescent="0.15">
      <c r="A44" s="177"/>
      <c r="B44" s="177"/>
      <c r="C44" s="177"/>
      <c r="D44" s="178"/>
      <c r="E44" s="177"/>
      <c r="F44" s="172"/>
      <c r="G44" s="221" t="str">
        <f t="shared" si="0"/>
        <v/>
      </c>
    </row>
    <row r="45" spans="1:11" ht="24.75" customHeight="1" x14ac:dyDescent="0.15">
      <c r="A45" s="177"/>
      <c r="B45" s="177"/>
      <c r="C45" s="177"/>
      <c r="D45" s="178"/>
      <c r="E45" s="177"/>
      <c r="F45" s="172"/>
      <c r="G45" s="221" t="str">
        <f t="shared" si="0"/>
        <v/>
      </c>
    </row>
    <row r="46" spans="1:11" ht="24.75" customHeight="1" x14ac:dyDescent="0.15">
      <c r="A46" s="177"/>
      <c r="B46" s="177"/>
      <c r="C46" s="177"/>
      <c r="D46" s="178"/>
      <c r="E46" s="177"/>
      <c r="F46" s="172"/>
      <c r="G46" s="221" t="str">
        <f t="shared" si="0"/>
        <v/>
      </c>
    </row>
    <row r="47" spans="1:11" ht="24.75" customHeight="1" x14ac:dyDescent="0.15">
      <c r="A47" s="177"/>
      <c r="B47" s="177"/>
      <c r="C47" s="177"/>
      <c r="D47" s="178"/>
      <c r="E47" s="177"/>
      <c r="F47" s="172"/>
      <c r="G47" s="221" t="str">
        <f t="shared" si="0"/>
        <v/>
      </c>
    </row>
    <row r="48" spans="1:11" ht="24.75" customHeight="1" x14ac:dyDescent="0.15">
      <c r="A48" s="177"/>
      <c r="B48" s="177"/>
      <c r="C48" s="177"/>
      <c r="D48" s="178"/>
      <c r="E48" s="177"/>
      <c r="F48" s="172"/>
      <c r="G48" s="221" t="str">
        <f t="shared" si="0"/>
        <v/>
      </c>
    </row>
    <row r="49" spans="1:7" ht="24.75" customHeight="1" x14ac:dyDescent="0.15">
      <c r="A49" s="177"/>
      <c r="B49" s="177"/>
      <c r="C49" s="177"/>
      <c r="D49" s="178"/>
      <c r="E49" s="177"/>
      <c r="F49" s="172"/>
      <c r="G49" s="221" t="str">
        <f t="shared" si="0"/>
        <v/>
      </c>
    </row>
    <row r="50" spans="1:7" ht="24.75" customHeight="1" x14ac:dyDescent="0.15">
      <c r="A50" s="177"/>
      <c r="B50" s="177"/>
      <c r="C50" s="177"/>
      <c r="D50" s="178"/>
      <c r="E50" s="177"/>
      <c r="F50" s="172"/>
      <c r="G50" s="221" t="str">
        <f t="shared" si="0"/>
        <v/>
      </c>
    </row>
    <row r="51" spans="1:7" ht="24.75" customHeight="1" x14ac:dyDescent="0.15">
      <c r="A51" s="177"/>
      <c r="B51" s="177"/>
      <c r="C51" s="177"/>
      <c r="D51" s="178"/>
      <c r="E51" s="177"/>
      <c r="F51" s="172"/>
      <c r="G51" s="221" t="str">
        <f t="shared" si="0"/>
        <v/>
      </c>
    </row>
    <row r="52" spans="1:7" ht="24.75" customHeight="1" x14ac:dyDescent="0.15">
      <c r="A52" s="177"/>
      <c r="B52" s="177"/>
      <c r="C52" s="177"/>
      <c r="D52" s="178"/>
      <c r="E52" s="177"/>
      <c r="F52" s="172"/>
      <c r="G52" s="221" t="str">
        <f t="shared" si="0"/>
        <v/>
      </c>
    </row>
    <row r="53" spans="1:7" ht="24.75" customHeight="1" x14ac:dyDescent="0.15">
      <c r="A53" s="177"/>
      <c r="B53" s="177"/>
      <c r="C53" s="177"/>
      <c r="D53" s="178"/>
      <c r="E53" s="177"/>
      <c r="F53" s="172"/>
      <c r="G53" s="221" t="str">
        <f t="shared" si="0"/>
        <v/>
      </c>
    </row>
    <row r="54" spans="1:7" ht="24.75" customHeight="1" x14ac:dyDescent="0.15">
      <c r="A54" s="177"/>
      <c r="B54" s="177"/>
      <c r="C54" s="177"/>
      <c r="D54" s="178"/>
      <c r="E54" s="177"/>
      <c r="F54" s="172"/>
      <c r="G54" s="221" t="str">
        <f t="shared" si="0"/>
        <v/>
      </c>
    </row>
    <row r="55" spans="1:7" ht="24.75" customHeight="1" x14ac:dyDescent="0.15">
      <c r="A55" s="177"/>
      <c r="B55" s="177"/>
      <c r="C55" s="177"/>
      <c r="D55" s="178"/>
      <c r="E55" s="177"/>
      <c r="F55" s="172"/>
      <c r="G55" s="221" t="str">
        <f t="shared" si="0"/>
        <v/>
      </c>
    </row>
    <row r="56" spans="1:7" ht="24.75" customHeight="1" x14ac:dyDescent="0.15">
      <c r="A56" s="177"/>
      <c r="B56" s="177"/>
      <c r="C56" s="177"/>
      <c r="D56" s="178"/>
      <c r="E56" s="177"/>
      <c r="F56" s="172"/>
      <c r="G56" s="221" t="str">
        <f t="shared" si="0"/>
        <v/>
      </c>
    </row>
    <row r="57" spans="1:7" ht="24.75" customHeight="1" x14ac:dyDescent="0.15">
      <c r="A57" s="177"/>
      <c r="B57" s="177"/>
      <c r="C57" s="177"/>
      <c r="D57" s="178"/>
      <c r="E57" s="177"/>
      <c r="F57" s="172"/>
      <c r="G57" s="221" t="str">
        <f t="shared" si="0"/>
        <v/>
      </c>
    </row>
    <row r="58" spans="1:7" ht="24.75" customHeight="1" x14ac:dyDescent="0.15">
      <c r="A58" s="177"/>
      <c r="B58" s="177"/>
      <c r="C58" s="177"/>
      <c r="D58" s="178"/>
      <c r="E58" s="177"/>
      <c r="F58" s="172"/>
      <c r="G58" s="221" t="str">
        <f t="shared" si="0"/>
        <v/>
      </c>
    </row>
    <row r="59" spans="1:7" ht="24.75" customHeight="1" x14ac:dyDescent="0.15">
      <c r="A59" s="177"/>
      <c r="B59" s="177"/>
      <c r="C59" s="177"/>
      <c r="D59" s="178"/>
      <c r="E59" s="177"/>
      <c r="F59" s="172"/>
      <c r="G59" s="221" t="str">
        <f t="shared" si="0"/>
        <v/>
      </c>
    </row>
    <row r="60" spans="1:7" ht="24.75" customHeight="1" x14ac:dyDescent="0.15">
      <c r="A60" s="177"/>
      <c r="B60" s="177"/>
      <c r="C60" s="177"/>
      <c r="D60" s="178"/>
      <c r="E60" s="177"/>
      <c r="F60" s="172"/>
      <c r="G60" s="221" t="str">
        <f t="shared" si="0"/>
        <v/>
      </c>
    </row>
    <row r="61" spans="1:7" ht="24.75" customHeight="1" x14ac:dyDescent="0.15">
      <c r="A61" s="177"/>
      <c r="B61" s="177"/>
      <c r="C61" s="177"/>
      <c r="D61" s="178"/>
      <c r="E61" s="177"/>
      <c r="F61" s="172"/>
      <c r="G61" s="221" t="str">
        <f t="shared" si="0"/>
        <v/>
      </c>
    </row>
    <row r="62" spans="1:7" ht="24.75" customHeight="1" x14ac:dyDescent="0.15">
      <c r="A62" s="177"/>
      <c r="B62" s="177"/>
      <c r="C62" s="177"/>
      <c r="D62" s="178"/>
      <c r="E62" s="177"/>
      <c r="F62" s="172"/>
      <c r="G62" s="221" t="str">
        <f t="shared" si="0"/>
        <v/>
      </c>
    </row>
    <row r="63" spans="1:7" ht="24.75" customHeight="1" x14ac:dyDescent="0.15">
      <c r="A63" s="177"/>
      <c r="B63" s="177"/>
      <c r="C63" s="177"/>
      <c r="D63" s="178"/>
      <c r="E63" s="177"/>
      <c r="F63" s="172"/>
      <c r="G63" s="221" t="str">
        <f t="shared" si="0"/>
        <v/>
      </c>
    </row>
    <row r="64" spans="1:7" ht="24.75" customHeight="1" x14ac:dyDescent="0.15">
      <c r="A64" s="177"/>
      <c r="B64" s="177"/>
      <c r="C64" s="177"/>
      <c r="D64" s="178"/>
      <c r="E64" s="177"/>
      <c r="F64" s="172"/>
      <c r="G64" s="221" t="str">
        <f t="shared" si="0"/>
        <v/>
      </c>
    </row>
    <row r="65" spans="1:7" ht="24.75" customHeight="1" x14ac:dyDescent="0.15">
      <c r="A65" s="177"/>
      <c r="B65" s="177"/>
      <c r="C65" s="177"/>
      <c r="D65" s="178"/>
      <c r="E65" s="177"/>
      <c r="F65" s="172"/>
      <c r="G65" s="221" t="str">
        <f t="shared" si="0"/>
        <v/>
      </c>
    </row>
    <row r="66" spans="1:7" ht="24.75" customHeight="1" x14ac:dyDescent="0.15">
      <c r="A66" s="177"/>
      <c r="B66" s="177"/>
      <c r="C66" s="177"/>
      <c r="D66" s="178"/>
      <c r="E66" s="177"/>
      <c r="F66" s="172"/>
      <c r="G66" s="221" t="str">
        <f t="shared" si="0"/>
        <v/>
      </c>
    </row>
    <row r="67" spans="1:7" ht="24.75" customHeight="1" x14ac:dyDescent="0.15">
      <c r="A67" s="177"/>
      <c r="B67" s="177"/>
      <c r="C67" s="177"/>
      <c r="D67" s="178"/>
      <c r="E67" s="177"/>
      <c r="F67" s="172"/>
      <c r="G67" s="221" t="str">
        <f t="shared" si="0"/>
        <v/>
      </c>
    </row>
    <row r="68" spans="1:7" ht="24.75" customHeight="1" x14ac:dyDescent="0.15">
      <c r="A68" s="177"/>
      <c r="B68" s="177"/>
      <c r="C68" s="177"/>
      <c r="D68" s="178"/>
      <c r="E68" s="177"/>
      <c r="F68" s="172"/>
      <c r="G68" s="221" t="str">
        <f t="shared" si="0"/>
        <v/>
      </c>
    </row>
    <row r="69" spans="1:7" ht="24.75" customHeight="1" x14ac:dyDescent="0.15">
      <c r="A69" s="177"/>
      <c r="B69" s="177"/>
      <c r="C69" s="177"/>
      <c r="D69" s="178"/>
      <c r="E69" s="177"/>
      <c r="F69" s="172"/>
      <c r="G69" s="221" t="str">
        <f t="shared" si="0"/>
        <v/>
      </c>
    </row>
    <row r="70" spans="1:7" ht="24.75" customHeight="1" x14ac:dyDescent="0.15">
      <c r="A70" s="177"/>
      <c r="B70" s="177"/>
      <c r="C70" s="177"/>
      <c r="D70" s="178"/>
      <c r="E70" s="177"/>
      <c r="F70" s="172"/>
      <c r="G70" s="221" t="str">
        <f t="shared" si="0"/>
        <v/>
      </c>
    </row>
    <row r="71" spans="1:7" ht="24.75" customHeight="1" x14ac:dyDescent="0.15">
      <c r="A71" s="177"/>
      <c r="B71" s="177"/>
      <c r="C71" s="177"/>
      <c r="D71" s="178"/>
      <c r="E71" s="177"/>
      <c r="F71" s="172"/>
      <c r="G71" s="221" t="str">
        <f t="shared" si="0"/>
        <v/>
      </c>
    </row>
    <row r="72" spans="1:7" ht="24.75" customHeight="1" x14ac:dyDescent="0.15">
      <c r="A72" s="177"/>
      <c r="B72" s="177"/>
      <c r="C72" s="177"/>
      <c r="D72" s="178"/>
      <c r="E72" s="177"/>
      <c r="F72" s="172"/>
      <c r="G72" s="221" t="str">
        <f t="shared" ref="G72:G135" si="1">ASC(C72)</f>
        <v/>
      </c>
    </row>
    <row r="73" spans="1:7" ht="24.75" customHeight="1" x14ac:dyDescent="0.15">
      <c r="A73" s="177"/>
      <c r="B73" s="177"/>
      <c r="C73" s="177"/>
      <c r="D73" s="178"/>
      <c r="E73" s="177"/>
      <c r="F73" s="172"/>
      <c r="G73" s="221" t="str">
        <f t="shared" si="1"/>
        <v/>
      </c>
    </row>
    <row r="74" spans="1:7" ht="24.75" customHeight="1" x14ac:dyDescent="0.15">
      <c r="A74" s="177"/>
      <c r="B74" s="177"/>
      <c r="C74" s="177"/>
      <c r="D74" s="178"/>
      <c r="E74" s="177"/>
      <c r="F74" s="172"/>
      <c r="G74" s="221" t="str">
        <f t="shared" si="1"/>
        <v/>
      </c>
    </row>
    <row r="75" spans="1:7" ht="24.75" customHeight="1" x14ac:dyDescent="0.15">
      <c r="A75" s="177"/>
      <c r="B75" s="177"/>
      <c r="C75" s="177"/>
      <c r="D75" s="178"/>
      <c r="E75" s="177"/>
      <c r="F75" s="172"/>
      <c r="G75" s="221" t="str">
        <f t="shared" si="1"/>
        <v/>
      </c>
    </row>
    <row r="76" spans="1:7" ht="24.75" customHeight="1" x14ac:dyDescent="0.15">
      <c r="A76" s="177"/>
      <c r="B76" s="177"/>
      <c r="C76" s="177"/>
      <c r="D76" s="178"/>
      <c r="E76" s="177"/>
      <c r="F76" s="172"/>
      <c r="G76" s="221" t="str">
        <f t="shared" si="1"/>
        <v/>
      </c>
    </row>
    <row r="77" spans="1:7" ht="24.75" customHeight="1" x14ac:dyDescent="0.15">
      <c r="A77" s="177"/>
      <c r="B77" s="177"/>
      <c r="C77" s="177"/>
      <c r="D77" s="178"/>
      <c r="E77" s="177"/>
      <c r="F77" s="172"/>
      <c r="G77" s="221" t="str">
        <f t="shared" si="1"/>
        <v/>
      </c>
    </row>
    <row r="78" spans="1:7" ht="24.75" customHeight="1" x14ac:dyDescent="0.15">
      <c r="A78" s="177"/>
      <c r="B78" s="177"/>
      <c r="C78" s="177"/>
      <c r="D78" s="178"/>
      <c r="E78" s="177"/>
      <c r="F78" s="172"/>
      <c r="G78" s="221" t="str">
        <f t="shared" si="1"/>
        <v/>
      </c>
    </row>
    <row r="79" spans="1:7" ht="24.75" customHeight="1" x14ac:dyDescent="0.15">
      <c r="A79" s="177"/>
      <c r="B79" s="177"/>
      <c r="C79" s="177"/>
      <c r="D79" s="178"/>
      <c r="E79" s="177"/>
      <c r="F79" s="172"/>
      <c r="G79" s="221" t="str">
        <f t="shared" si="1"/>
        <v/>
      </c>
    </row>
    <row r="80" spans="1:7" ht="24.75" customHeight="1" x14ac:dyDescent="0.15">
      <c r="A80" s="177"/>
      <c r="B80" s="177"/>
      <c r="C80" s="177"/>
      <c r="D80" s="178"/>
      <c r="E80" s="177"/>
      <c r="F80" s="172"/>
      <c r="G80" s="221" t="str">
        <f t="shared" si="1"/>
        <v/>
      </c>
    </row>
    <row r="81" spans="1:7" ht="24.75" customHeight="1" x14ac:dyDescent="0.15">
      <c r="A81" s="177"/>
      <c r="B81" s="177"/>
      <c r="C81" s="177"/>
      <c r="D81" s="178"/>
      <c r="E81" s="177"/>
      <c r="F81" s="172"/>
      <c r="G81" s="221" t="str">
        <f t="shared" si="1"/>
        <v/>
      </c>
    </row>
    <row r="82" spans="1:7" ht="24.75" customHeight="1" x14ac:dyDescent="0.15">
      <c r="A82" s="177"/>
      <c r="B82" s="177"/>
      <c r="C82" s="177"/>
      <c r="D82" s="178"/>
      <c r="E82" s="177"/>
      <c r="F82" s="172"/>
      <c r="G82" s="221" t="str">
        <f t="shared" si="1"/>
        <v/>
      </c>
    </row>
    <row r="83" spans="1:7" ht="24.75" customHeight="1" x14ac:dyDescent="0.15">
      <c r="A83" s="177"/>
      <c r="B83" s="177"/>
      <c r="C83" s="177"/>
      <c r="D83" s="178"/>
      <c r="E83" s="177"/>
      <c r="F83" s="172"/>
      <c r="G83" s="221" t="str">
        <f t="shared" si="1"/>
        <v/>
      </c>
    </row>
    <row r="84" spans="1:7" ht="24.75" customHeight="1" x14ac:dyDescent="0.15">
      <c r="A84" s="177"/>
      <c r="B84" s="177"/>
      <c r="C84" s="177"/>
      <c r="D84" s="178"/>
      <c r="E84" s="177"/>
      <c r="F84" s="172"/>
      <c r="G84" s="221" t="str">
        <f t="shared" si="1"/>
        <v/>
      </c>
    </row>
    <row r="85" spans="1:7" ht="24.75" customHeight="1" x14ac:dyDescent="0.15">
      <c r="A85" s="177"/>
      <c r="B85" s="177"/>
      <c r="C85" s="177"/>
      <c r="D85" s="178"/>
      <c r="E85" s="177"/>
      <c r="F85" s="172"/>
      <c r="G85" s="221" t="str">
        <f t="shared" si="1"/>
        <v/>
      </c>
    </row>
    <row r="86" spans="1:7" ht="24.75" customHeight="1" x14ac:dyDescent="0.15">
      <c r="A86" s="177"/>
      <c r="B86" s="177"/>
      <c r="C86" s="177"/>
      <c r="D86" s="178"/>
      <c r="E86" s="177"/>
      <c r="F86" s="172"/>
      <c r="G86" s="221" t="str">
        <f t="shared" si="1"/>
        <v/>
      </c>
    </row>
    <row r="87" spans="1:7" ht="24.75" customHeight="1" x14ac:dyDescent="0.15">
      <c r="A87" s="177"/>
      <c r="B87" s="177"/>
      <c r="C87" s="177"/>
      <c r="D87" s="178"/>
      <c r="E87" s="177"/>
      <c r="F87" s="172"/>
      <c r="G87" s="221" t="str">
        <f t="shared" si="1"/>
        <v/>
      </c>
    </row>
    <row r="88" spans="1:7" ht="24.75" customHeight="1" x14ac:dyDescent="0.15">
      <c r="A88" s="177"/>
      <c r="B88" s="177"/>
      <c r="C88" s="177"/>
      <c r="D88" s="178"/>
      <c r="E88" s="177"/>
      <c r="F88" s="172"/>
      <c r="G88" s="221" t="str">
        <f t="shared" si="1"/>
        <v/>
      </c>
    </row>
    <row r="89" spans="1:7" ht="24.75" customHeight="1" x14ac:dyDescent="0.15">
      <c r="A89" s="177"/>
      <c r="B89" s="177"/>
      <c r="C89" s="177"/>
      <c r="D89" s="178"/>
      <c r="E89" s="177"/>
      <c r="F89" s="172"/>
      <c r="G89" s="221" t="str">
        <f t="shared" si="1"/>
        <v/>
      </c>
    </row>
    <row r="90" spans="1:7" ht="24.75" customHeight="1" x14ac:dyDescent="0.15">
      <c r="A90" s="177"/>
      <c r="B90" s="177"/>
      <c r="C90" s="177"/>
      <c r="D90" s="178"/>
      <c r="E90" s="177"/>
      <c r="F90" s="172"/>
      <c r="G90" s="221" t="str">
        <f t="shared" si="1"/>
        <v/>
      </c>
    </row>
    <row r="91" spans="1:7" ht="24.75" customHeight="1" x14ac:dyDescent="0.15">
      <c r="A91" s="177"/>
      <c r="B91" s="177"/>
      <c r="C91" s="177"/>
      <c r="D91" s="178"/>
      <c r="E91" s="177"/>
      <c r="F91" s="172"/>
      <c r="G91" s="221" t="str">
        <f t="shared" si="1"/>
        <v/>
      </c>
    </row>
    <row r="92" spans="1:7" ht="24.75" customHeight="1" x14ac:dyDescent="0.15">
      <c r="A92" s="177"/>
      <c r="B92" s="177"/>
      <c r="C92" s="177"/>
      <c r="D92" s="178"/>
      <c r="E92" s="177"/>
      <c r="F92" s="172"/>
      <c r="G92" s="221" t="str">
        <f t="shared" si="1"/>
        <v/>
      </c>
    </row>
    <row r="93" spans="1:7" ht="24.75" customHeight="1" x14ac:dyDescent="0.15">
      <c r="A93" s="177"/>
      <c r="B93" s="177"/>
      <c r="C93" s="177"/>
      <c r="D93" s="178"/>
      <c r="E93" s="177"/>
      <c r="F93" s="172"/>
      <c r="G93" s="221" t="str">
        <f t="shared" si="1"/>
        <v/>
      </c>
    </row>
    <row r="94" spans="1:7" ht="24.75" customHeight="1" x14ac:dyDescent="0.15">
      <c r="A94" s="177"/>
      <c r="B94" s="177"/>
      <c r="C94" s="177"/>
      <c r="D94" s="178"/>
      <c r="E94" s="177"/>
      <c r="F94" s="172"/>
      <c r="G94" s="221" t="str">
        <f t="shared" si="1"/>
        <v/>
      </c>
    </row>
    <row r="95" spans="1:7" ht="24.75" customHeight="1" x14ac:dyDescent="0.15">
      <c r="A95" s="177"/>
      <c r="B95" s="177"/>
      <c r="C95" s="177"/>
      <c r="D95" s="178"/>
      <c r="E95" s="177"/>
      <c r="F95" s="172"/>
      <c r="G95" s="221" t="str">
        <f t="shared" si="1"/>
        <v/>
      </c>
    </row>
    <row r="96" spans="1:7" ht="24.75" customHeight="1" x14ac:dyDescent="0.15">
      <c r="A96" s="177"/>
      <c r="B96" s="177"/>
      <c r="C96" s="177"/>
      <c r="D96" s="178"/>
      <c r="E96" s="177"/>
      <c r="F96" s="172"/>
      <c r="G96" s="221" t="str">
        <f t="shared" si="1"/>
        <v/>
      </c>
    </row>
    <row r="97" spans="1:7" ht="24.75" customHeight="1" x14ac:dyDescent="0.15">
      <c r="A97" s="177"/>
      <c r="B97" s="177"/>
      <c r="C97" s="177"/>
      <c r="D97" s="178"/>
      <c r="E97" s="177"/>
      <c r="F97" s="172"/>
      <c r="G97" s="221" t="str">
        <f t="shared" si="1"/>
        <v/>
      </c>
    </row>
    <row r="98" spans="1:7" ht="24.75" customHeight="1" x14ac:dyDescent="0.15">
      <c r="A98" s="177"/>
      <c r="B98" s="177"/>
      <c r="C98" s="177"/>
      <c r="D98" s="178"/>
      <c r="E98" s="177"/>
      <c r="F98" s="172"/>
      <c r="G98" s="221" t="str">
        <f t="shared" si="1"/>
        <v/>
      </c>
    </row>
    <row r="99" spans="1:7" ht="24.75" customHeight="1" x14ac:dyDescent="0.15">
      <c r="A99" s="177"/>
      <c r="B99" s="177"/>
      <c r="C99" s="177"/>
      <c r="D99" s="178"/>
      <c r="E99" s="177"/>
      <c r="F99" s="172"/>
      <c r="G99" s="221" t="str">
        <f t="shared" si="1"/>
        <v/>
      </c>
    </row>
    <row r="100" spans="1:7" ht="24.75" customHeight="1" x14ac:dyDescent="0.15">
      <c r="A100" s="177"/>
      <c r="B100" s="177"/>
      <c r="C100" s="177"/>
      <c r="D100" s="178"/>
      <c r="E100" s="177"/>
      <c r="F100" s="172"/>
      <c r="G100" s="221" t="str">
        <f t="shared" si="1"/>
        <v/>
      </c>
    </row>
    <row r="101" spans="1:7" ht="24.75" customHeight="1" x14ac:dyDescent="0.15">
      <c r="A101" s="177"/>
      <c r="B101" s="177"/>
      <c r="C101" s="177"/>
      <c r="D101" s="178"/>
      <c r="E101" s="177"/>
      <c r="F101" s="172"/>
      <c r="G101" s="221" t="str">
        <f t="shared" si="1"/>
        <v/>
      </c>
    </row>
    <row r="102" spans="1:7" ht="24.75" customHeight="1" x14ac:dyDescent="0.15">
      <c r="A102" s="177"/>
      <c r="B102" s="177"/>
      <c r="C102" s="177"/>
      <c r="D102" s="178"/>
      <c r="E102" s="177"/>
      <c r="F102" s="172"/>
      <c r="G102" s="221" t="str">
        <f t="shared" si="1"/>
        <v/>
      </c>
    </row>
    <row r="103" spans="1:7" ht="24.75" customHeight="1" x14ac:dyDescent="0.15">
      <c r="A103" s="177"/>
      <c r="B103" s="177"/>
      <c r="C103" s="177"/>
      <c r="D103" s="178"/>
      <c r="E103" s="177"/>
      <c r="F103" s="172"/>
      <c r="G103" s="221" t="str">
        <f t="shared" si="1"/>
        <v/>
      </c>
    </row>
    <row r="104" spans="1:7" ht="24.75" customHeight="1" x14ac:dyDescent="0.15">
      <c r="A104" s="177"/>
      <c r="B104" s="177"/>
      <c r="C104" s="177"/>
      <c r="D104" s="178"/>
      <c r="E104" s="177"/>
      <c r="F104" s="172"/>
      <c r="G104" s="221" t="str">
        <f t="shared" si="1"/>
        <v/>
      </c>
    </row>
    <row r="105" spans="1:7" ht="24.75" customHeight="1" x14ac:dyDescent="0.15">
      <c r="A105" s="177"/>
      <c r="B105" s="177"/>
      <c r="C105" s="177"/>
      <c r="D105" s="178"/>
      <c r="E105" s="177"/>
      <c r="F105" s="172"/>
      <c r="G105" s="221" t="str">
        <f t="shared" si="1"/>
        <v/>
      </c>
    </row>
    <row r="106" spans="1:7" ht="24.75" customHeight="1" x14ac:dyDescent="0.15">
      <c r="A106" s="177"/>
      <c r="B106" s="177"/>
      <c r="C106" s="177"/>
      <c r="D106" s="178"/>
      <c r="E106" s="177"/>
      <c r="F106" s="172"/>
      <c r="G106" s="221" t="str">
        <f t="shared" si="1"/>
        <v/>
      </c>
    </row>
    <row r="107" spans="1:7" ht="24.75" customHeight="1" x14ac:dyDescent="0.15">
      <c r="A107" s="177"/>
      <c r="B107" s="177"/>
      <c r="C107" s="177"/>
      <c r="D107" s="178"/>
      <c r="E107" s="177"/>
      <c r="F107" s="172"/>
      <c r="G107" s="221" t="str">
        <f t="shared" si="1"/>
        <v/>
      </c>
    </row>
    <row r="108" spans="1:7" ht="24.75" customHeight="1" x14ac:dyDescent="0.15">
      <c r="A108" s="177"/>
      <c r="B108" s="177"/>
      <c r="C108" s="177"/>
      <c r="D108" s="178"/>
      <c r="E108" s="177"/>
      <c r="F108" s="172"/>
      <c r="G108" s="221" t="str">
        <f t="shared" si="1"/>
        <v/>
      </c>
    </row>
    <row r="109" spans="1:7" ht="24.75" customHeight="1" x14ac:dyDescent="0.15">
      <c r="A109" s="177"/>
      <c r="B109" s="177"/>
      <c r="C109" s="177"/>
      <c r="D109" s="178"/>
      <c r="E109" s="177"/>
      <c r="F109" s="172"/>
      <c r="G109" s="221" t="str">
        <f t="shared" si="1"/>
        <v/>
      </c>
    </row>
    <row r="110" spans="1:7" ht="24.75" customHeight="1" x14ac:dyDescent="0.15">
      <c r="A110" s="177"/>
      <c r="B110" s="177"/>
      <c r="C110" s="177"/>
      <c r="D110" s="178"/>
      <c r="E110" s="177"/>
      <c r="F110" s="172"/>
      <c r="G110" s="221" t="str">
        <f t="shared" si="1"/>
        <v/>
      </c>
    </row>
    <row r="111" spans="1:7" ht="24.75" customHeight="1" x14ac:dyDescent="0.15">
      <c r="A111" s="177"/>
      <c r="B111" s="177"/>
      <c r="C111" s="177"/>
      <c r="D111" s="178"/>
      <c r="E111" s="177"/>
      <c r="F111" s="172"/>
      <c r="G111" s="221" t="str">
        <f t="shared" si="1"/>
        <v/>
      </c>
    </row>
    <row r="112" spans="1:7" ht="24.75" customHeight="1" x14ac:dyDescent="0.15">
      <c r="A112" s="177"/>
      <c r="B112" s="177"/>
      <c r="C112" s="177"/>
      <c r="D112" s="178"/>
      <c r="E112" s="177"/>
      <c r="F112" s="172"/>
      <c r="G112" s="221" t="str">
        <f t="shared" si="1"/>
        <v/>
      </c>
    </row>
    <row r="113" spans="1:7" ht="24.75" customHeight="1" x14ac:dyDescent="0.15">
      <c r="A113" s="177"/>
      <c r="B113" s="177"/>
      <c r="C113" s="177"/>
      <c r="D113" s="178"/>
      <c r="E113" s="177"/>
      <c r="F113" s="172"/>
      <c r="G113" s="221" t="str">
        <f t="shared" si="1"/>
        <v/>
      </c>
    </row>
    <row r="114" spans="1:7" ht="24.75" customHeight="1" x14ac:dyDescent="0.15">
      <c r="A114" s="177"/>
      <c r="B114" s="177"/>
      <c r="C114" s="177"/>
      <c r="D114" s="178"/>
      <c r="E114" s="177"/>
      <c r="F114" s="172"/>
      <c r="G114" s="221" t="str">
        <f t="shared" si="1"/>
        <v/>
      </c>
    </row>
    <row r="115" spans="1:7" ht="24.75" customHeight="1" x14ac:dyDescent="0.15">
      <c r="A115" s="177"/>
      <c r="B115" s="177"/>
      <c r="C115" s="177"/>
      <c r="D115" s="178"/>
      <c r="E115" s="177"/>
      <c r="F115" s="172"/>
      <c r="G115" s="221" t="str">
        <f t="shared" si="1"/>
        <v/>
      </c>
    </row>
    <row r="116" spans="1:7" ht="24.75" customHeight="1" x14ac:dyDescent="0.15">
      <c r="A116" s="177"/>
      <c r="B116" s="177"/>
      <c r="C116" s="177"/>
      <c r="D116" s="178"/>
      <c r="E116" s="177"/>
      <c r="F116" s="172"/>
      <c r="G116" s="221" t="str">
        <f t="shared" si="1"/>
        <v/>
      </c>
    </row>
    <row r="117" spans="1:7" ht="24.75" customHeight="1" x14ac:dyDescent="0.15">
      <c r="A117" s="177"/>
      <c r="B117" s="177"/>
      <c r="C117" s="177"/>
      <c r="D117" s="178"/>
      <c r="E117" s="177"/>
      <c r="F117" s="172"/>
      <c r="G117" s="221" t="str">
        <f t="shared" si="1"/>
        <v/>
      </c>
    </row>
    <row r="118" spans="1:7" ht="24.75" customHeight="1" x14ac:dyDescent="0.15">
      <c r="A118" s="177"/>
      <c r="B118" s="177"/>
      <c r="C118" s="177"/>
      <c r="D118" s="178"/>
      <c r="E118" s="177"/>
      <c r="F118" s="172"/>
      <c r="G118" s="221" t="str">
        <f t="shared" si="1"/>
        <v/>
      </c>
    </row>
    <row r="119" spans="1:7" ht="24.75" customHeight="1" x14ac:dyDescent="0.15">
      <c r="A119" s="177"/>
      <c r="B119" s="177"/>
      <c r="C119" s="177"/>
      <c r="D119" s="178"/>
      <c r="E119" s="177"/>
      <c r="F119" s="172"/>
      <c r="G119" s="221" t="str">
        <f t="shared" si="1"/>
        <v/>
      </c>
    </row>
    <row r="120" spans="1:7" ht="24.75" customHeight="1" x14ac:dyDescent="0.15">
      <c r="A120" s="177"/>
      <c r="B120" s="177"/>
      <c r="C120" s="177"/>
      <c r="D120" s="178"/>
      <c r="E120" s="177"/>
      <c r="F120" s="172"/>
      <c r="G120" s="221" t="str">
        <f t="shared" si="1"/>
        <v/>
      </c>
    </row>
    <row r="121" spans="1:7" ht="24.75" customHeight="1" x14ac:dyDescent="0.15">
      <c r="A121" s="177"/>
      <c r="B121" s="177"/>
      <c r="C121" s="177"/>
      <c r="D121" s="178"/>
      <c r="E121" s="177"/>
      <c r="F121" s="172"/>
      <c r="G121" s="221" t="str">
        <f t="shared" si="1"/>
        <v/>
      </c>
    </row>
    <row r="122" spans="1:7" ht="24.75" customHeight="1" x14ac:dyDescent="0.15">
      <c r="A122" s="177"/>
      <c r="B122" s="177"/>
      <c r="C122" s="177"/>
      <c r="D122" s="178"/>
      <c r="E122" s="177"/>
      <c r="F122" s="172"/>
      <c r="G122" s="221" t="str">
        <f t="shared" si="1"/>
        <v/>
      </c>
    </row>
    <row r="123" spans="1:7" ht="24.75" customHeight="1" x14ac:dyDescent="0.15">
      <c r="A123" s="177"/>
      <c r="B123" s="177"/>
      <c r="C123" s="177"/>
      <c r="D123" s="178"/>
      <c r="E123" s="177"/>
      <c r="F123" s="172"/>
      <c r="G123" s="221" t="str">
        <f t="shared" si="1"/>
        <v/>
      </c>
    </row>
    <row r="124" spans="1:7" ht="24.75" customHeight="1" x14ac:dyDescent="0.15">
      <c r="A124" s="177"/>
      <c r="B124" s="177"/>
      <c r="C124" s="177"/>
      <c r="D124" s="178"/>
      <c r="E124" s="177"/>
      <c r="F124" s="172"/>
      <c r="G124" s="221" t="str">
        <f t="shared" si="1"/>
        <v/>
      </c>
    </row>
    <row r="125" spans="1:7" ht="24.75" customHeight="1" x14ac:dyDescent="0.15">
      <c r="A125" s="177"/>
      <c r="B125" s="177"/>
      <c r="C125" s="177"/>
      <c r="D125" s="178"/>
      <c r="E125" s="177"/>
      <c r="F125" s="172"/>
      <c r="G125" s="221" t="str">
        <f t="shared" si="1"/>
        <v/>
      </c>
    </row>
    <row r="126" spans="1:7" ht="24.75" customHeight="1" x14ac:dyDescent="0.15">
      <c r="A126" s="177"/>
      <c r="B126" s="177"/>
      <c r="C126" s="177"/>
      <c r="D126" s="178"/>
      <c r="E126" s="177"/>
      <c r="F126" s="172"/>
      <c r="G126" s="221" t="str">
        <f t="shared" si="1"/>
        <v/>
      </c>
    </row>
    <row r="127" spans="1:7" ht="24.75" customHeight="1" x14ac:dyDescent="0.15">
      <c r="A127" s="178"/>
      <c r="B127" s="178"/>
      <c r="C127" s="178"/>
      <c r="D127" s="178"/>
      <c r="E127" s="178"/>
      <c r="F127" s="172"/>
      <c r="G127" s="221" t="str">
        <f t="shared" si="1"/>
        <v/>
      </c>
    </row>
    <row r="128" spans="1:7" ht="24.75" customHeight="1" x14ac:dyDescent="0.15">
      <c r="A128" s="178"/>
      <c r="B128" s="178"/>
      <c r="C128" s="178"/>
      <c r="D128" s="178"/>
      <c r="E128" s="178"/>
      <c r="F128" s="172"/>
      <c r="G128" s="221" t="str">
        <f t="shared" si="1"/>
        <v/>
      </c>
    </row>
    <row r="129" spans="1:7" ht="24.75" customHeight="1" x14ac:dyDescent="0.15">
      <c r="A129" s="178"/>
      <c r="B129" s="178"/>
      <c r="C129" s="178"/>
      <c r="D129" s="178"/>
      <c r="E129" s="178"/>
      <c r="F129" s="172"/>
      <c r="G129" s="221" t="str">
        <f t="shared" si="1"/>
        <v/>
      </c>
    </row>
    <row r="130" spans="1:7" ht="24.75" customHeight="1" x14ac:dyDescent="0.15">
      <c r="A130" s="178"/>
      <c r="B130" s="178"/>
      <c r="C130" s="178"/>
      <c r="D130" s="178"/>
      <c r="E130" s="178"/>
      <c r="F130" s="172"/>
      <c r="G130" s="221" t="str">
        <f t="shared" si="1"/>
        <v/>
      </c>
    </row>
    <row r="131" spans="1:7" ht="24.75" customHeight="1" x14ac:dyDescent="0.15">
      <c r="A131" s="178"/>
      <c r="B131" s="178"/>
      <c r="C131" s="178"/>
      <c r="D131" s="178"/>
      <c r="E131" s="178"/>
      <c r="F131" s="172"/>
      <c r="G131" s="221" t="str">
        <f t="shared" si="1"/>
        <v/>
      </c>
    </row>
    <row r="132" spans="1:7" ht="24.75" customHeight="1" x14ac:dyDescent="0.15">
      <c r="A132" s="178"/>
      <c r="B132" s="178"/>
      <c r="C132" s="178"/>
      <c r="D132" s="178"/>
      <c r="E132" s="178"/>
      <c r="F132" s="172"/>
      <c r="G132" s="221" t="str">
        <f t="shared" si="1"/>
        <v/>
      </c>
    </row>
    <row r="133" spans="1:7" ht="24.75" customHeight="1" x14ac:dyDescent="0.15">
      <c r="A133" s="178"/>
      <c r="B133" s="178"/>
      <c r="C133" s="178"/>
      <c r="D133" s="178"/>
      <c r="E133" s="178"/>
      <c r="F133" s="172"/>
      <c r="G133" s="221" t="str">
        <f t="shared" si="1"/>
        <v/>
      </c>
    </row>
    <row r="134" spans="1:7" ht="24.75" customHeight="1" x14ac:dyDescent="0.15">
      <c r="A134" s="178"/>
      <c r="B134" s="178"/>
      <c r="C134" s="178"/>
      <c r="D134" s="178"/>
      <c r="E134" s="178"/>
      <c r="F134" s="172"/>
      <c r="G134" s="221" t="str">
        <f t="shared" si="1"/>
        <v/>
      </c>
    </row>
    <row r="135" spans="1:7" ht="24.75" customHeight="1" x14ac:dyDescent="0.15">
      <c r="A135" s="178"/>
      <c r="B135" s="178"/>
      <c r="C135" s="178"/>
      <c r="D135" s="178"/>
      <c r="E135" s="178"/>
      <c r="F135" s="172"/>
      <c r="G135" s="221" t="str">
        <f t="shared" si="1"/>
        <v/>
      </c>
    </row>
    <row r="136" spans="1:7" ht="24.75" customHeight="1" x14ac:dyDescent="0.15">
      <c r="A136" s="178"/>
      <c r="B136" s="178"/>
      <c r="C136" s="178"/>
      <c r="D136" s="178"/>
      <c r="E136" s="178"/>
      <c r="F136" s="172"/>
      <c r="G136" s="221" t="str">
        <f t="shared" ref="G136:G199" si="2">ASC(C136)</f>
        <v/>
      </c>
    </row>
    <row r="137" spans="1:7" ht="24.75" customHeight="1" x14ac:dyDescent="0.15">
      <c r="G137" s="221" t="str">
        <f t="shared" si="2"/>
        <v/>
      </c>
    </row>
    <row r="138" spans="1:7" x14ac:dyDescent="0.15">
      <c r="G138" s="221" t="str">
        <f t="shared" si="2"/>
        <v/>
      </c>
    </row>
    <row r="139" spans="1:7" x14ac:dyDescent="0.15">
      <c r="G139" s="221" t="str">
        <f t="shared" si="2"/>
        <v/>
      </c>
    </row>
    <row r="140" spans="1:7" x14ac:dyDescent="0.15">
      <c r="G140" s="221" t="str">
        <f t="shared" si="2"/>
        <v/>
      </c>
    </row>
    <row r="141" spans="1:7" x14ac:dyDescent="0.15">
      <c r="G141" s="221" t="str">
        <f t="shared" si="2"/>
        <v/>
      </c>
    </row>
    <row r="142" spans="1:7" x14ac:dyDescent="0.15">
      <c r="G142" s="221" t="str">
        <f t="shared" si="2"/>
        <v/>
      </c>
    </row>
    <row r="143" spans="1:7" x14ac:dyDescent="0.15">
      <c r="G143" s="221" t="str">
        <f t="shared" si="2"/>
        <v/>
      </c>
    </row>
    <row r="144" spans="1:7" x14ac:dyDescent="0.15">
      <c r="G144" s="221" t="str">
        <f t="shared" si="2"/>
        <v/>
      </c>
    </row>
    <row r="145" spans="7:7" x14ac:dyDescent="0.15">
      <c r="G145" s="221" t="str">
        <f t="shared" si="2"/>
        <v/>
      </c>
    </row>
    <row r="146" spans="7:7" x14ac:dyDescent="0.15">
      <c r="G146" s="221" t="str">
        <f t="shared" si="2"/>
        <v/>
      </c>
    </row>
    <row r="147" spans="7:7" x14ac:dyDescent="0.15">
      <c r="G147" s="221" t="str">
        <f t="shared" si="2"/>
        <v/>
      </c>
    </row>
    <row r="148" spans="7:7" x14ac:dyDescent="0.15">
      <c r="G148" s="221" t="str">
        <f t="shared" si="2"/>
        <v/>
      </c>
    </row>
    <row r="149" spans="7:7" x14ac:dyDescent="0.15">
      <c r="G149" s="221" t="str">
        <f t="shared" si="2"/>
        <v/>
      </c>
    </row>
    <row r="150" spans="7:7" x14ac:dyDescent="0.15">
      <c r="G150" s="221" t="str">
        <f t="shared" si="2"/>
        <v/>
      </c>
    </row>
    <row r="151" spans="7:7" x14ac:dyDescent="0.15">
      <c r="G151" s="221" t="str">
        <f t="shared" si="2"/>
        <v/>
      </c>
    </row>
    <row r="152" spans="7:7" x14ac:dyDescent="0.15">
      <c r="G152" s="221" t="str">
        <f t="shared" si="2"/>
        <v/>
      </c>
    </row>
    <row r="153" spans="7:7" x14ac:dyDescent="0.15">
      <c r="G153" s="221" t="str">
        <f t="shared" si="2"/>
        <v/>
      </c>
    </row>
    <row r="154" spans="7:7" x14ac:dyDescent="0.15">
      <c r="G154" s="221" t="str">
        <f t="shared" si="2"/>
        <v/>
      </c>
    </row>
    <row r="155" spans="7:7" x14ac:dyDescent="0.15">
      <c r="G155" s="221" t="str">
        <f t="shared" si="2"/>
        <v/>
      </c>
    </row>
    <row r="156" spans="7:7" x14ac:dyDescent="0.15">
      <c r="G156" s="221" t="str">
        <f t="shared" si="2"/>
        <v/>
      </c>
    </row>
    <row r="157" spans="7:7" x14ac:dyDescent="0.15">
      <c r="G157" s="221" t="str">
        <f t="shared" si="2"/>
        <v/>
      </c>
    </row>
    <row r="158" spans="7:7" x14ac:dyDescent="0.15">
      <c r="G158" s="221" t="str">
        <f t="shared" si="2"/>
        <v/>
      </c>
    </row>
    <row r="159" spans="7:7" x14ac:dyDescent="0.15">
      <c r="G159" s="221" t="str">
        <f t="shared" si="2"/>
        <v/>
      </c>
    </row>
    <row r="160" spans="7:7" x14ac:dyDescent="0.15">
      <c r="G160" s="221" t="str">
        <f t="shared" si="2"/>
        <v/>
      </c>
    </row>
    <row r="161" spans="7:7" x14ac:dyDescent="0.15">
      <c r="G161" s="221" t="str">
        <f t="shared" si="2"/>
        <v/>
      </c>
    </row>
    <row r="162" spans="7:7" x14ac:dyDescent="0.15">
      <c r="G162" s="221" t="str">
        <f t="shared" si="2"/>
        <v/>
      </c>
    </row>
    <row r="163" spans="7:7" x14ac:dyDescent="0.15">
      <c r="G163" s="221" t="str">
        <f t="shared" si="2"/>
        <v/>
      </c>
    </row>
    <row r="164" spans="7:7" x14ac:dyDescent="0.15">
      <c r="G164" s="221" t="str">
        <f t="shared" si="2"/>
        <v/>
      </c>
    </row>
    <row r="165" spans="7:7" x14ac:dyDescent="0.15">
      <c r="G165" s="221" t="str">
        <f t="shared" si="2"/>
        <v/>
      </c>
    </row>
    <row r="166" spans="7:7" x14ac:dyDescent="0.15">
      <c r="G166" s="221" t="str">
        <f t="shared" si="2"/>
        <v/>
      </c>
    </row>
    <row r="167" spans="7:7" x14ac:dyDescent="0.15">
      <c r="G167" s="221" t="str">
        <f t="shared" si="2"/>
        <v/>
      </c>
    </row>
    <row r="168" spans="7:7" x14ac:dyDescent="0.15">
      <c r="G168" s="221" t="str">
        <f t="shared" si="2"/>
        <v/>
      </c>
    </row>
    <row r="169" spans="7:7" x14ac:dyDescent="0.15">
      <c r="G169" s="221" t="str">
        <f t="shared" si="2"/>
        <v/>
      </c>
    </row>
    <row r="170" spans="7:7" x14ac:dyDescent="0.15">
      <c r="G170" s="221" t="str">
        <f t="shared" si="2"/>
        <v/>
      </c>
    </row>
    <row r="171" spans="7:7" x14ac:dyDescent="0.15">
      <c r="G171" s="221" t="str">
        <f t="shared" si="2"/>
        <v/>
      </c>
    </row>
    <row r="172" spans="7:7" x14ac:dyDescent="0.15">
      <c r="G172" s="221" t="str">
        <f t="shared" si="2"/>
        <v/>
      </c>
    </row>
    <row r="173" spans="7:7" x14ac:dyDescent="0.15">
      <c r="G173" s="221" t="str">
        <f t="shared" si="2"/>
        <v/>
      </c>
    </row>
    <row r="174" spans="7:7" x14ac:dyDescent="0.15">
      <c r="G174" s="221" t="str">
        <f t="shared" si="2"/>
        <v/>
      </c>
    </row>
    <row r="175" spans="7:7" x14ac:dyDescent="0.15">
      <c r="G175" s="221" t="str">
        <f t="shared" si="2"/>
        <v/>
      </c>
    </row>
    <row r="176" spans="7:7" x14ac:dyDescent="0.15">
      <c r="G176" s="221" t="str">
        <f t="shared" si="2"/>
        <v/>
      </c>
    </row>
    <row r="177" spans="7:7" x14ac:dyDescent="0.15">
      <c r="G177" s="221" t="str">
        <f t="shared" si="2"/>
        <v/>
      </c>
    </row>
    <row r="178" spans="7:7" x14ac:dyDescent="0.15">
      <c r="G178" s="221" t="str">
        <f t="shared" si="2"/>
        <v/>
      </c>
    </row>
    <row r="179" spans="7:7" x14ac:dyDescent="0.15">
      <c r="G179" s="221" t="str">
        <f t="shared" si="2"/>
        <v/>
      </c>
    </row>
    <row r="180" spans="7:7" x14ac:dyDescent="0.15">
      <c r="G180" s="221" t="str">
        <f t="shared" si="2"/>
        <v/>
      </c>
    </row>
    <row r="181" spans="7:7" x14ac:dyDescent="0.15">
      <c r="G181" s="221" t="str">
        <f t="shared" si="2"/>
        <v/>
      </c>
    </row>
    <row r="182" spans="7:7" x14ac:dyDescent="0.15">
      <c r="G182" s="221" t="str">
        <f t="shared" si="2"/>
        <v/>
      </c>
    </row>
    <row r="183" spans="7:7" x14ac:dyDescent="0.15">
      <c r="G183" s="221" t="str">
        <f t="shared" si="2"/>
        <v/>
      </c>
    </row>
    <row r="184" spans="7:7" x14ac:dyDescent="0.15">
      <c r="G184" s="221" t="str">
        <f t="shared" si="2"/>
        <v/>
      </c>
    </row>
    <row r="185" spans="7:7" x14ac:dyDescent="0.15">
      <c r="G185" s="221" t="str">
        <f t="shared" si="2"/>
        <v/>
      </c>
    </row>
    <row r="186" spans="7:7" x14ac:dyDescent="0.15">
      <c r="G186" s="221" t="str">
        <f t="shared" si="2"/>
        <v/>
      </c>
    </row>
    <row r="187" spans="7:7" x14ac:dyDescent="0.15">
      <c r="G187" s="221" t="str">
        <f t="shared" si="2"/>
        <v/>
      </c>
    </row>
    <row r="188" spans="7:7" x14ac:dyDescent="0.15">
      <c r="G188" s="221" t="str">
        <f t="shared" si="2"/>
        <v/>
      </c>
    </row>
    <row r="189" spans="7:7" x14ac:dyDescent="0.15">
      <c r="G189" s="221" t="str">
        <f t="shared" si="2"/>
        <v/>
      </c>
    </row>
    <row r="190" spans="7:7" x14ac:dyDescent="0.15">
      <c r="G190" s="221" t="str">
        <f t="shared" si="2"/>
        <v/>
      </c>
    </row>
    <row r="191" spans="7:7" x14ac:dyDescent="0.15">
      <c r="G191" s="221" t="str">
        <f t="shared" si="2"/>
        <v/>
      </c>
    </row>
    <row r="192" spans="7:7" x14ac:dyDescent="0.15">
      <c r="G192" s="221" t="str">
        <f t="shared" si="2"/>
        <v/>
      </c>
    </row>
    <row r="193" spans="7:7" x14ac:dyDescent="0.15">
      <c r="G193" s="221" t="str">
        <f t="shared" si="2"/>
        <v/>
      </c>
    </row>
    <row r="194" spans="7:7" x14ac:dyDescent="0.15">
      <c r="G194" s="221" t="str">
        <f t="shared" si="2"/>
        <v/>
      </c>
    </row>
    <row r="195" spans="7:7" x14ac:dyDescent="0.15">
      <c r="G195" s="221" t="str">
        <f t="shared" si="2"/>
        <v/>
      </c>
    </row>
    <row r="196" spans="7:7" x14ac:dyDescent="0.15">
      <c r="G196" s="221" t="str">
        <f t="shared" si="2"/>
        <v/>
      </c>
    </row>
    <row r="197" spans="7:7" x14ac:dyDescent="0.15">
      <c r="G197" s="221" t="str">
        <f t="shared" si="2"/>
        <v/>
      </c>
    </row>
    <row r="198" spans="7:7" x14ac:dyDescent="0.15">
      <c r="G198" s="221" t="str">
        <f t="shared" si="2"/>
        <v/>
      </c>
    </row>
    <row r="199" spans="7:7" x14ac:dyDescent="0.15">
      <c r="G199" s="221" t="str">
        <f t="shared" si="2"/>
        <v/>
      </c>
    </row>
    <row r="200" spans="7:7" x14ac:dyDescent="0.15">
      <c r="G200" s="221" t="str">
        <f t="shared" ref="G200:G214" si="3">ASC(C200)</f>
        <v/>
      </c>
    </row>
    <row r="201" spans="7:7" x14ac:dyDescent="0.15">
      <c r="G201" s="221" t="str">
        <f t="shared" si="3"/>
        <v/>
      </c>
    </row>
    <row r="202" spans="7:7" x14ac:dyDescent="0.15">
      <c r="G202" s="221" t="str">
        <f t="shared" si="3"/>
        <v/>
      </c>
    </row>
    <row r="203" spans="7:7" x14ac:dyDescent="0.15">
      <c r="G203" s="221" t="str">
        <f t="shared" si="3"/>
        <v/>
      </c>
    </row>
    <row r="204" spans="7:7" x14ac:dyDescent="0.15">
      <c r="G204" s="221" t="str">
        <f t="shared" si="3"/>
        <v/>
      </c>
    </row>
    <row r="205" spans="7:7" x14ac:dyDescent="0.15">
      <c r="G205" s="221" t="str">
        <f t="shared" si="3"/>
        <v/>
      </c>
    </row>
    <row r="206" spans="7:7" x14ac:dyDescent="0.15">
      <c r="G206" s="221" t="str">
        <f t="shared" si="3"/>
        <v/>
      </c>
    </row>
    <row r="207" spans="7:7" x14ac:dyDescent="0.15">
      <c r="G207" s="221" t="str">
        <f t="shared" si="3"/>
        <v/>
      </c>
    </row>
    <row r="208" spans="7:7" x14ac:dyDescent="0.15">
      <c r="G208" s="221" t="str">
        <f t="shared" si="3"/>
        <v/>
      </c>
    </row>
    <row r="209" spans="7:7" x14ac:dyDescent="0.15">
      <c r="G209" s="221" t="str">
        <f t="shared" si="3"/>
        <v/>
      </c>
    </row>
    <row r="210" spans="7:7" x14ac:dyDescent="0.15">
      <c r="G210" s="221" t="str">
        <f t="shared" si="3"/>
        <v/>
      </c>
    </row>
    <row r="211" spans="7:7" x14ac:dyDescent="0.15">
      <c r="G211" s="221" t="str">
        <f t="shared" si="3"/>
        <v/>
      </c>
    </row>
    <row r="212" spans="7:7" x14ac:dyDescent="0.15">
      <c r="G212" s="221" t="str">
        <f t="shared" si="3"/>
        <v/>
      </c>
    </row>
    <row r="213" spans="7:7" x14ac:dyDescent="0.15">
      <c r="G213" s="221" t="str">
        <f t="shared" si="3"/>
        <v/>
      </c>
    </row>
    <row r="214" spans="7:7" x14ac:dyDescent="0.15">
      <c r="G214" s="221" t="str">
        <f t="shared" si="3"/>
        <v/>
      </c>
    </row>
  </sheetData>
  <sheetProtection algorithmName="SHA-512" hashValue="JhR8PhbdYgiFFbnWP3lKmogLxMXj2KH/u86SXaGjwSkpEOa+P47HGIUVBaUtyfxzYgTdBPHhTczS4FcLvDXUNg==" saltValue="tXDl3S3yB3ZdsSV8pdHMGw==" spinCount="100000" sheet="1" insertRows="0"/>
  <mergeCells count="2">
    <mergeCell ref="C3:E3"/>
    <mergeCell ref="A5:E5"/>
  </mergeCells>
  <phoneticPr fontId="4"/>
  <dataValidations count="1">
    <dataValidation type="list" allowBlank="1" showInputMessage="1" showErrorMessage="1" sqref="F7:F136" xr:uid="{F250CC64-DC4A-450C-8FA9-637F131653A5}">
      <formula1>"曳き縄,まき網,その他"</formula1>
    </dataValidation>
  </dataValidations>
  <printOptions horizontalCentered="1"/>
  <pageMargins left="0.51181102362204722" right="0.51181102362204722" top="0.74803149606299213" bottom="0.74803149606299213" header="0.31496062992125984" footer="0.31496062992125984"/>
  <pageSetup paperSize="9" scale="85"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79998168889431442"/>
    <pageSetUpPr fitToPage="1"/>
  </sheetPr>
  <dimension ref="A1:N37"/>
  <sheetViews>
    <sheetView view="pageBreakPreview" zoomScaleNormal="100" zoomScaleSheetLayoutView="100" workbookViewId="0">
      <selection activeCell="B4" sqref="B4:B15"/>
    </sheetView>
  </sheetViews>
  <sheetFormatPr defaultRowHeight="13.5" x14ac:dyDescent="0.15"/>
  <cols>
    <col min="1" max="1" width="4.625" style="9" customWidth="1"/>
    <col min="2" max="5" width="10.625" style="9" customWidth="1"/>
    <col min="6" max="6" width="16.625" style="9" customWidth="1"/>
    <col min="7" max="7" width="30.75" style="9" customWidth="1"/>
    <col min="8" max="8" width="39" style="9" customWidth="1"/>
    <col min="9" max="9" width="2" style="9" customWidth="1"/>
    <col min="10" max="16384" width="9" style="9"/>
  </cols>
  <sheetData>
    <row r="1" spans="1:11" ht="17.25" x14ac:dyDescent="0.15">
      <c r="A1" s="39" t="s">
        <v>89</v>
      </c>
      <c r="K1" s="9">
        <f>'１．養殖施設の設置状況'!C7</f>
        <v>0</v>
      </c>
    </row>
    <row r="2" spans="1:11" ht="14.25" thickBot="1" x14ac:dyDescent="0.2">
      <c r="K2" s="9" t="str">
        <f>'１．養殖施設の設置状況'!C8</f>
        <v>●●</v>
      </c>
    </row>
    <row r="3" spans="1:11" ht="29.25" customHeight="1" x14ac:dyDescent="0.15">
      <c r="A3" s="222" t="s">
        <v>76</v>
      </c>
      <c r="B3" s="196" t="s">
        <v>55</v>
      </c>
      <c r="C3" s="201" t="s">
        <v>9</v>
      </c>
      <c r="D3" s="202" t="s">
        <v>7</v>
      </c>
      <c r="E3" s="205" t="s">
        <v>10</v>
      </c>
      <c r="F3" s="202" t="s">
        <v>50</v>
      </c>
      <c r="G3" s="201" t="s">
        <v>154</v>
      </c>
      <c r="H3" s="206" t="s">
        <v>155</v>
      </c>
      <c r="K3" s="9">
        <f>'１．養殖施設の設置状況'!C9</f>
        <v>0</v>
      </c>
    </row>
    <row r="4" spans="1:11" ht="13.5" customHeight="1" x14ac:dyDescent="0.15">
      <c r="A4" s="222"/>
      <c r="B4" s="14"/>
      <c r="C4" s="90"/>
      <c r="D4" s="59"/>
      <c r="E4" s="60"/>
      <c r="F4" s="61"/>
      <c r="G4" s="62"/>
      <c r="H4" s="63"/>
      <c r="K4" s="9" t="str">
        <f>'１．養殖施設の設置状況'!C10</f>
        <v>●●</v>
      </c>
    </row>
    <row r="5" spans="1:11" x14ac:dyDescent="0.15">
      <c r="A5" s="222"/>
      <c r="B5" s="14"/>
      <c r="C5" s="43"/>
      <c r="D5" s="44"/>
      <c r="E5" s="45"/>
      <c r="F5" s="46"/>
      <c r="G5" s="47"/>
      <c r="H5" s="48"/>
      <c r="K5" s="9" t="str">
        <f>'１．養殖施設の設置状況'!C11</f>
        <v>●●</v>
      </c>
    </row>
    <row r="6" spans="1:11" x14ac:dyDescent="0.15">
      <c r="A6" s="222"/>
      <c r="B6" s="14"/>
      <c r="C6" s="49"/>
      <c r="D6" s="50"/>
      <c r="E6" s="51"/>
      <c r="F6" s="52"/>
      <c r="G6" s="53"/>
      <c r="H6" s="54"/>
      <c r="K6" s="9" t="str">
        <f>'１．養殖施設の設置状況'!C12</f>
        <v>000-0000</v>
      </c>
    </row>
    <row r="7" spans="1:11" x14ac:dyDescent="0.15">
      <c r="A7" s="222"/>
      <c r="B7" s="14"/>
      <c r="C7" s="43"/>
      <c r="D7" s="44"/>
      <c r="E7" s="45"/>
      <c r="F7" s="46"/>
      <c r="G7" s="47"/>
      <c r="H7" s="48"/>
      <c r="K7" s="9" t="str">
        <f>'１．養殖施設の設置状況'!C13</f>
        <v>●●</v>
      </c>
    </row>
    <row r="8" spans="1:11" x14ac:dyDescent="0.15">
      <c r="A8" s="222"/>
      <c r="B8" s="14"/>
      <c r="C8" s="43"/>
      <c r="D8" s="50"/>
      <c r="E8" s="51"/>
      <c r="F8" s="52"/>
      <c r="G8" s="53"/>
      <c r="H8" s="54"/>
      <c r="K8" s="9" t="str">
        <f>'１．養殖施設の設置状況'!C14</f>
        <v>●●</v>
      </c>
    </row>
    <row r="9" spans="1:11" x14ac:dyDescent="0.15">
      <c r="A9" s="222"/>
      <c r="B9" s="14"/>
      <c r="C9" s="49"/>
      <c r="D9" s="44"/>
      <c r="E9" s="45"/>
      <c r="F9" s="46"/>
      <c r="G9" s="47"/>
      <c r="H9" s="48"/>
      <c r="K9" s="9" t="str">
        <f>'１．養殖施設の設置状況'!C15</f>
        <v>●●</v>
      </c>
    </row>
    <row r="10" spans="1:11" x14ac:dyDescent="0.15">
      <c r="A10" s="222"/>
      <c r="B10" s="14"/>
      <c r="C10" s="43"/>
      <c r="D10" s="50"/>
      <c r="E10" s="51"/>
      <c r="F10" s="52"/>
      <c r="G10" s="53"/>
      <c r="H10" s="54"/>
    </row>
    <row r="11" spans="1:11" x14ac:dyDescent="0.15">
      <c r="A11" s="222"/>
      <c r="B11" s="14"/>
      <c r="C11" s="43"/>
      <c r="D11" s="55"/>
      <c r="E11" s="56"/>
      <c r="F11" s="46"/>
      <c r="G11" s="57"/>
      <c r="H11" s="58"/>
    </row>
    <row r="12" spans="1:11" x14ac:dyDescent="0.15">
      <c r="A12" s="222"/>
      <c r="B12" s="14"/>
      <c r="C12" s="49"/>
      <c r="D12" s="50"/>
      <c r="E12" s="51"/>
      <c r="F12" s="52"/>
      <c r="G12" s="53"/>
      <c r="H12" s="54"/>
    </row>
    <row r="13" spans="1:11" x14ac:dyDescent="0.15">
      <c r="A13" s="222"/>
      <c r="B13" s="14"/>
      <c r="C13" s="43"/>
      <c r="D13" s="44"/>
      <c r="E13" s="45"/>
      <c r="F13" s="46"/>
      <c r="G13" s="47"/>
      <c r="H13" s="48"/>
    </row>
    <row r="14" spans="1:11" x14ac:dyDescent="0.15">
      <c r="A14" s="222"/>
      <c r="B14" s="14"/>
      <c r="C14" s="43"/>
      <c r="D14" s="59"/>
      <c r="E14" s="60"/>
      <c r="F14" s="61"/>
      <c r="G14" s="62"/>
      <c r="H14" s="63"/>
    </row>
    <row r="15" spans="1:11" ht="14.25" thickBot="1" x14ac:dyDescent="0.2">
      <c r="A15" s="222"/>
      <c r="B15" s="64"/>
      <c r="C15" s="65"/>
      <c r="D15" s="66"/>
      <c r="E15" s="67"/>
      <c r="F15" s="68"/>
      <c r="G15" s="69"/>
      <c r="H15" s="70"/>
    </row>
    <row r="16" spans="1:11" ht="5.0999999999999996" customHeight="1" thickBot="1" x14ac:dyDescent="0.2">
      <c r="A16" s="208"/>
    </row>
    <row r="17" spans="1:14" ht="29.25" customHeight="1" x14ac:dyDescent="0.15">
      <c r="A17" s="222" t="s">
        <v>77</v>
      </c>
      <c r="B17" s="196" t="s">
        <v>55</v>
      </c>
      <c r="C17" s="201" t="s">
        <v>9</v>
      </c>
      <c r="D17" s="202" t="s">
        <v>7</v>
      </c>
      <c r="E17" s="205" t="s">
        <v>10</v>
      </c>
      <c r="F17" s="202" t="s">
        <v>50</v>
      </c>
      <c r="G17" s="201" t="s">
        <v>154</v>
      </c>
      <c r="H17" s="206" t="s">
        <v>155</v>
      </c>
      <c r="K17" s="10"/>
    </row>
    <row r="18" spans="1:14" ht="13.5" customHeight="1" x14ac:dyDescent="0.15">
      <c r="A18" s="222"/>
      <c r="B18" s="14"/>
      <c r="C18" s="90"/>
      <c r="D18" s="73"/>
      <c r="E18" s="74"/>
      <c r="F18" s="52"/>
      <c r="G18" s="53"/>
      <c r="H18" s="54"/>
      <c r="K18" s="200"/>
    </row>
    <row r="19" spans="1:14" ht="13.5" customHeight="1" x14ac:dyDescent="0.15">
      <c r="A19" s="222"/>
      <c r="B19" s="14"/>
      <c r="C19" s="43"/>
      <c r="D19" s="71"/>
      <c r="E19" s="72"/>
      <c r="F19" s="46"/>
      <c r="G19" s="47"/>
      <c r="H19" s="48"/>
    </row>
    <row r="20" spans="1:14" x14ac:dyDescent="0.15">
      <c r="A20" s="222"/>
      <c r="B20" s="14"/>
      <c r="C20" s="49"/>
      <c r="D20" s="73"/>
      <c r="E20" s="74"/>
      <c r="F20" s="52"/>
      <c r="G20" s="53"/>
      <c r="H20" s="54"/>
    </row>
    <row r="21" spans="1:14" x14ac:dyDescent="0.15">
      <c r="A21" s="222"/>
      <c r="B21" s="14"/>
      <c r="C21" s="43"/>
      <c r="D21" s="71"/>
      <c r="E21" s="72"/>
      <c r="F21" s="46"/>
      <c r="G21" s="47"/>
      <c r="H21" s="48"/>
    </row>
    <row r="22" spans="1:14" x14ac:dyDescent="0.15">
      <c r="A22" s="222"/>
      <c r="B22" s="14"/>
      <c r="C22" s="43"/>
      <c r="D22" s="73"/>
      <c r="E22" s="74"/>
      <c r="F22" s="52"/>
      <c r="G22" s="53"/>
      <c r="H22" s="54"/>
    </row>
    <row r="23" spans="1:14" x14ac:dyDescent="0.15">
      <c r="A23" s="222"/>
      <c r="B23" s="14"/>
      <c r="C23" s="49"/>
      <c r="D23" s="71"/>
      <c r="E23" s="72"/>
      <c r="F23" s="46"/>
      <c r="G23" s="47"/>
      <c r="H23" s="48"/>
    </row>
    <row r="24" spans="1:14" x14ac:dyDescent="0.15">
      <c r="A24" s="222"/>
      <c r="B24" s="14"/>
      <c r="C24" s="43"/>
      <c r="D24" s="73"/>
      <c r="E24" s="74"/>
      <c r="F24" s="52"/>
      <c r="G24" s="53"/>
      <c r="H24" s="54"/>
    </row>
    <row r="25" spans="1:14" x14ac:dyDescent="0.15">
      <c r="A25" s="222"/>
      <c r="B25" s="14"/>
      <c r="C25" s="43"/>
      <c r="D25" s="71"/>
      <c r="E25" s="72"/>
      <c r="F25" s="46"/>
      <c r="G25" s="47"/>
      <c r="H25" s="48"/>
    </row>
    <row r="26" spans="1:14" x14ac:dyDescent="0.15">
      <c r="A26" s="222"/>
      <c r="B26" s="14"/>
      <c r="C26" s="49"/>
      <c r="D26" s="73"/>
      <c r="E26" s="74"/>
      <c r="F26" s="52"/>
      <c r="G26" s="53"/>
      <c r="H26" s="54"/>
    </row>
    <row r="27" spans="1:14" x14ac:dyDescent="0.15">
      <c r="A27" s="222"/>
      <c r="B27" s="14"/>
      <c r="C27" s="43"/>
      <c r="D27" s="71"/>
      <c r="E27" s="72"/>
      <c r="F27" s="46"/>
      <c r="G27" s="47"/>
      <c r="H27" s="48"/>
    </row>
    <row r="28" spans="1:14" x14ac:dyDescent="0.15">
      <c r="A28" s="222"/>
      <c r="B28" s="14"/>
      <c r="C28" s="43"/>
      <c r="D28" s="71"/>
      <c r="E28" s="72"/>
      <c r="F28" s="46"/>
      <c r="G28" s="47"/>
      <c r="H28" s="48"/>
    </row>
    <row r="29" spans="1:14" ht="14.25" thickBot="1" x14ac:dyDescent="0.2">
      <c r="A29" s="222"/>
      <c r="B29" s="64"/>
      <c r="C29" s="65"/>
      <c r="D29" s="75"/>
      <c r="E29" s="76"/>
      <c r="F29" s="68"/>
      <c r="G29" s="69"/>
      <c r="H29" s="70"/>
    </row>
    <row r="30" spans="1:14" ht="13.5" customHeight="1" x14ac:dyDescent="0.15">
      <c r="A30" s="6" t="s">
        <v>235</v>
      </c>
    </row>
    <row r="31" spans="1:14" ht="13.5" customHeight="1" x14ac:dyDescent="0.15">
      <c r="A31" s="6" t="s">
        <v>234</v>
      </c>
      <c r="K31" s="11"/>
      <c r="N31" s="10"/>
    </row>
    <row r="32" spans="1:14" ht="13.5" customHeight="1" x14ac:dyDescent="0.15">
      <c r="A32" s="6" t="s">
        <v>79</v>
      </c>
      <c r="K32" s="11"/>
    </row>
    <row r="33" spans="1:11" ht="13.5" customHeight="1" x14ac:dyDescent="0.15">
      <c r="A33" s="6" t="s">
        <v>80</v>
      </c>
      <c r="K33" s="11"/>
    </row>
    <row r="34" spans="1:11" ht="13.5" customHeight="1" x14ac:dyDescent="0.15">
      <c r="A34" s="6" t="s">
        <v>74</v>
      </c>
      <c r="K34" s="11"/>
    </row>
    <row r="35" spans="1:11" ht="13.5" customHeight="1" x14ac:dyDescent="0.15">
      <c r="A35" s="6" t="s">
        <v>236</v>
      </c>
      <c r="K35" s="11"/>
    </row>
    <row r="36" spans="1:11" ht="13.5" customHeight="1" x14ac:dyDescent="0.15">
      <c r="A36" s="6" t="s">
        <v>52</v>
      </c>
      <c r="K36" s="11"/>
    </row>
    <row r="37" spans="1:11" ht="17.25" x14ac:dyDescent="0.15">
      <c r="K37" s="11"/>
    </row>
  </sheetData>
  <sheetProtection algorithmName="SHA-512" hashValue="nZ8YbgtLPqkglNXWzC5OoisGgUYA3prQuVzPlLmL0LYRWdTCwpxu2BrUdQcxn4E03VKt+vo6DGTlha5EsK/fgw==" saltValue="/7aMMDqEiV+TuV91aDbB5g==" spinCount="100000" sheet="1" insertRows="0"/>
  <mergeCells count="2">
    <mergeCell ref="A3:A15"/>
    <mergeCell ref="A17:A29"/>
  </mergeCells>
  <phoneticPr fontId="2"/>
  <dataValidations count="4">
    <dataValidation type="list" allowBlank="1" showInputMessage="1" showErrorMessage="1" sqref="E18:E29 E4:E15" xr:uid="{00000000-0002-0000-0200-000000000000}">
      <formula1>"種苗,移送,種苗・移送"</formula1>
    </dataValidation>
    <dataValidation type="whole" allowBlank="1" showInputMessage="1" showErrorMessage="1" sqref="C4:C15" xr:uid="{04193565-ECEB-4273-897E-18A9B72B78ED}">
      <formula1>0</formula1>
      <formula2>50000</formula2>
    </dataValidation>
    <dataValidation type="whole" allowBlank="1" showInputMessage="1" showErrorMessage="1" sqref="C18:C29" xr:uid="{DB2B8ED6-C2E3-4C50-836A-96E6986FBF45}">
      <formula1>1</formula1>
      <formula2>50000</formula2>
    </dataValidation>
    <dataValidation type="decimal" allowBlank="1" showInputMessage="1" showErrorMessage="1" error="・数字を入力してください。_x000a_・○～○kgでは記載できませんので１つの数字を記載ください。_x000a_・重量の誤記載がないかご確認ください。" sqref="D4:D15 D18:D29" xr:uid="{CE0F96E1-0B0B-4E68-8BF6-B3BC62E39A7C}">
      <formula1>0.001</formula1>
      <formula2>1000</formula2>
    </dataValidation>
  </dataValidations>
  <pageMargins left="0.70866141732283472" right="0.70866141732283472" top="0.74803149606299213" bottom="0.55118110236220474" header="0.31496062992125984" footer="0.31496062992125984"/>
  <pageSetup paperSize="9" fitToWidth="0" orientation="landscape" r:id="rId1"/>
  <headerFooter>
    <oddHeader xml:space="preserve">&amp;R
</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1000000}">
          <x14:formula1>
            <xm:f>【自動集計表】!$B$5:$B$16</xm:f>
          </x14:formula1>
          <xm:sqref>B4:B15 B18:B29</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79998168889431442"/>
    <pageSetUpPr fitToPage="1"/>
  </sheetPr>
  <dimension ref="A1:Q38"/>
  <sheetViews>
    <sheetView view="pageBreakPreview" zoomScaleNormal="100" zoomScaleSheetLayoutView="100" workbookViewId="0">
      <selection activeCell="B10" sqref="A10:XFD10"/>
    </sheetView>
  </sheetViews>
  <sheetFormatPr defaultRowHeight="13.5" x14ac:dyDescent="0.15"/>
  <cols>
    <col min="1" max="1" width="4.625" style="9" customWidth="1"/>
    <col min="2" max="4" width="10.625" style="9" customWidth="1"/>
    <col min="5" max="5" width="30.75" style="9" customWidth="1"/>
    <col min="6" max="6" width="40.125" style="9" customWidth="1"/>
    <col min="7" max="7" width="22.875" style="9" customWidth="1"/>
    <col min="8" max="9" width="9" style="9"/>
    <col min="10" max="10" width="9" style="9" customWidth="1"/>
    <col min="11" max="16384" width="9" style="9"/>
  </cols>
  <sheetData>
    <row r="1" spans="1:11" ht="17.25" x14ac:dyDescent="0.15">
      <c r="A1" s="39" t="s">
        <v>90</v>
      </c>
      <c r="K1" s="9">
        <f>'１．養殖施設の設置状況'!C7</f>
        <v>0</v>
      </c>
    </row>
    <row r="2" spans="1:11" ht="14.25" thickBot="1" x14ac:dyDescent="0.2">
      <c r="K2" s="9" t="str">
        <f>'１．養殖施設の設置状況'!C8</f>
        <v>●●</v>
      </c>
    </row>
    <row r="3" spans="1:11" ht="29.25" customHeight="1" x14ac:dyDescent="0.15">
      <c r="A3" s="222" t="s">
        <v>76</v>
      </c>
      <c r="B3" s="196" t="s">
        <v>57</v>
      </c>
      <c r="C3" s="201" t="s">
        <v>19</v>
      </c>
      <c r="D3" s="202" t="s">
        <v>18</v>
      </c>
      <c r="E3" s="201" t="s">
        <v>156</v>
      </c>
      <c r="F3" s="201" t="s">
        <v>157</v>
      </c>
      <c r="G3" s="206" t="s">
        <v>158</v>
      </c>
      <c r="K3" s="9">
        <f>'１．養殖施設の設置状況'!C9</f>
        <v>0</v>
      </c>
    </row>
    <row r="4" spans="1:11" ht="13.5" customHeight="1" x14ac:dyDescent="0.15">
      <c r="A4" s="222"/>
      <c r="B4" s="14"/>
      <c r="C4" s="90"/>
      <c r="D4" s="79"/>
      <c r="E4" s="53"/>
      <c r="F4" s="80"/>
      <c r="G4" s="54"/>
      <c r="K4" s="9" t="str">
        <f>'１．養殖施設の設置状況'!C10</f>
        <v>●●</v>
      </c>
    </row>
    <row r="5" spans="1:11" x14ac:dyDescent="0.15">
      <c r="A5" s="222"/>
      <c r="B5" s="14"/>
      <c r="C5" s="43"/>
      <c r="D5" s="77"/>
      <c r="E5" s="47"/>
      <c r="F5" s="78"/>
      <c r="G5" s="48"/>
      <c r="K5" s="9" t="str">
        <f>'１．養殖施設の設置状況'!C11</f>
        <v>●●</v>
      </c>
    </row>
    <row r="6" spans="1:11" x14ac:dyDescent="0.15">
      <c r="A6" s="222"/>
      <c r="B6" s="14"/>
      <c r="C6" s="49"/>
      <c r="D6" s="79"/>
      <c r="E6" s="53"/>
      <c r="F6" s="80"/>
      <c r="G6" s="54"/>
      <c r="K6" s="9" t="str">
        <f>'１．養殖施設の設置状況'!C12</f>
        <v>000-0000</v>
      </c>
    </row>
    <row r="7" spans="1:11" x14ac:dyDescent="0.15">
      <c r="A7" s="222"/>
      <c r="B7" s="14"/>
      <c r="C7" s="43"/>
      <c r="D7" s="77"/>
      <c r="E7" s="47"/>
      <c r="F7" s="78"/>
      <c r="G7" s="48"/>
      <c r="K7" s="9" t="str">
        <f>'１．養殖施設の設置状況'!C13</f>
        <v>●●</v>
      </c>
    </row>
    <row r="8" spans="1:11" x14ac:dyDescent="0.15">
      <c r="A8" s="222"/>
      <c r="B8" s="14"/>
      <c r="C8" s="49"/>
      <c r="D8" s="79"/>
      <c r="E8" s="53"/>
      <c r="F8" s="80"/>
      <c r="G8" s="54"/>
      <c r="K8" s="9" t="str">
        <f>'１．養殖施設の設置状況'!C14</f>
        <v>●●</v>
      </c>
    </row>
    <row r="9" spans="1:11" x14ac:dyDescent="0.15">
      <c r="A9" s="222"/>
      <c r="B9" s="14"/>
      <c r="C9" s="81"/>
      <c r="D9" s="82"/>
      <c r="E9" s="83"/>
      <c r="F9" s="84"/>
      <c r="G9" s="58"/>
      <c r="K9" s="9" t="str">
        <f>'１．養殖施設の設置状況'!C15</f>
        <v>●●</v>
      </c>
    </row>
    <row r="10" spans="1:11" x14ac:dyDescent="0.15">
      <c r="A10" s="222"/>
      <c r="B10" s="14"/>
      <c r="C10" s="49"/>
      <c r="D10" s="79"/>
      <c r="E10" s="53"/>
      <c r="F10" s="80"/>
      <c r="G10" s="54"/>
    </row>
    <row r="11" spans="1:11" x14ac:dyDescent="0.15">
      <c r="A11" s="222"/>
      <c r="B11" s="14"/>
      <c r="C11" s="85"/>
      <c r="D11" s="77"/>
      <c r="E11" s="47"/>
      <c r="F11" s="78"/>
      <c r="G11" s="48"/>
    </row>
    <row r="12" spans="1:11" x14ac:dyDescent="0.15">
      <c r="A12" s="222"/>
      <c r="B12" s="14"/>
      <c r="C12" s="86"/>
      <c r="D12" s="82"/>
      <c r="E12" s="53"/>
      <c r="F12" s="80"/>
      <c r="G12" s="54"/>
    </row>
    <row r="13" spans="1:11" x14ac:dyDescent="0.15">
      <c r="A13" s="222"/>
      <c r="B13" s="14"/>
      <c r="C13" s="85"/>
      <c r="D13" s="77"/>
      <c r="E13" s="47"/>
      <c r="F13" s="78"/>
      <c r="G13" s="48"/>
    </row>
    <row r="14" spans="1:11" x14ac:dyDescent="0.15">
      <c r="A14" s="222"/>
      <c r="B14" s="14"/>
      <c r="C14" s="85"/>
      <c r="D14" s="77"/>
      <c r="E14" s="47"/>
      <c r="F14" s="78"/>
      <c r="G14" s="48"/>
    </row>
    <row r="15" spans="1:11" ht="14.25" thickBot="1" x14ac:dyDescent="0.2">
      <c r="A15" s="222"/>
      <c r="B15" s="64"/>
      <c r="C15" s="87"/>
      <c r="D15" s="88"/>
      <c r="E15" s="69"/>
      <c r="F15" s="89"/>
      <c r="G15" s="70"/>
    </row>
    <row r="16" spans="1:11" ht="5.0999999999999996" customHeight="1" thickBot="1" x14ac:dyDescent="0.2"/>
    <row r="17" spans="1:17" ht="29.25" customHeight="1" x14ac:dyDescent="0.15">
      <c r="A17" s="222" t="s">
        <v>77</v>
      </c>
      <c r="B17" s="196" t="s">
        <v>57</v>
      </c>
      <c r="C17" s="201" t="s">
        <v>19</v>
      </c>
      <c r="D17" s="202" t="s">
        <v>18</v>
      </c>
      <c r="E17" s="201" t="s">
        <v>156</v>
      </c>
      <c r="F17" s="201" t="s">
        <v>157</v>
      </c>
      <c r="G17" s="206" t="s">
        <v>158</v>
      </c>
      <c r="K17" s="10"/>
    </row>
    <row r="18" spans="1:17" ht="13.5" customHeight="1" x14ac:dyDescent="0.15">
      <c r="A18" s="222"/>
      <c r="B18" s="14"/>
      <c r="C18" s="90"/>
      <c r="D18" s="79"/>
      <c r="E18" s="53"/>
      <c r="F18" s="80"/>
      <c r="G18" s="54"/>
      <c r="K18" s="200"/>
    </row>
    <row r="19" spans="1:17" x14ac:dyDescent="0.15">
      <c r="A19" s="222"/>
      <c r="B19" s="14"/>
      <c r="C19" s="43"/>
      <c r="D19" s="77"/>
      <c r="E19" s="47"/>
      <c r="F19" s="78"/>
      <c r="G19" s="48"/>
    </row>
    <row r="20" spans="1:17" x14ac:dyDescent="0.15">
      <c r="A20" s="222"/>
      <c r="B20" s="14"/>
      <c r="C20" s="49"/>
      <c r="D20" s="79"/>
      <c r="E20" s="53"/>
      <c r="F20" s="80"/>
      <c r="G20" s="54"/>
    </row>
    <row r="21" spans="1:17" x14ac:dyDescent="0.15">
      <c r="A21" s="222"/>
      <c r="B21" s="14"/>
      <c r="C21" s="43"/>
      <c r="D21" s="77"/>
      <c r="E21" s="47"/>
      <c r="F21" s="78"/>
      <c r="G21" s="48"/>
    </row>
    <row r="22" spans="1:17" x14ac:dyDescent="0.15">
      <c r="A22" s="222"/>
      <c r="B22" s="14"/>
      <c r="C22" s="85"/>
      <c r="D22" s="77"/>
      <c r="E22" s="47"/>
      <c r="F22" s="78"/>
      <c r="G22" s="48"/>
      <c r="Q22" s="10"/>
    </row>
    <row r="23" spans="1:17" x14ac:dyDescent="0.15">
      <c r="A23" s="222"/>
      <c r="B23" s="14"/>
      <c r="C23" s="85"/>
      <c r="D23" s="77"/>
      <c r="E23" s="47"/>
      <c r="F23" s="78"/>
      <c r="G23" s="48"/>
      <c r="Q23" s="10"/>
    </row>
    <row r="24" spans="1:17" x14ac:dyDescent="0.15">
      <c r="A24" s="222"/>
      <c r="B24" s="14"/>
      <c r="C24" s="91"/>
      <c r="D24" s="92"/>
      <c r="E24" s="62"/>
      <c r="F24" s="93"/>
      <c r="G24" s="63"/>
    </row>
    <row r="25" spans="1:17" x14ac:dyDescent="0.15">
      <c r="A25" s="222"/>
      <c r="B25" s="14"/>
      <c r="C25" s="85"/>
      <c r="D25" s="77"/>
      <c r="E25" s="47"/>
      <c r="F25" s="78"/>
      <c r="G25" s="48"/>
    </row>
    <row r="26" spans="1:17" x14ac:dyDescent="0.15">
      <c r="A26" s="222"/>
      <c r="B26" s="14"/>
      <c r="C26" s="86"/>
      <c r="D26" s="79"/>
      <c r="E26" s="53"/>
      <c r="F26" s="80"/>
      <c r="G26" s="54"/>
    </row>
    <row r="27" spans="1:17" x14ac:dyDescent="0.15">
      <c r="A27" s="222"/>
      <c r="B27" s="14"/>
      <c r="C27" s="85"/>
      <c r="D27" s="77"/>
      <c r="E27" s="47"/>
      <c r="F27" s="78"/>
      <c r="G27" s="48"/>
    </row>
    <row r="28" spans="1:17" x14ac:dyDescent="0.15">
      <c r="A28" s="222"/>
      <c r="B28" s="14"/>
      <c r="C28" s="85"/>
      <c r="D28" s="77"/>
      <c r="E28" s="47"/>
      <c r="F28" s="78"/>
      <c r="G28" s="48"/>
    </row>
    <row r="29" spans="1:17" ht="13.5" customHeight="1" thickBot="1" x14ac:dyDescent="0.2">
      <c r="A29" s="222"/>
      <c r="B29" s="64"/>
      <c r="C29" s="87"/>
      <c r="D29" s="88"/>
      <c r="E29" s="69"/>
      <c r="F29" s="89"/>
      <c r="G29" s="70"/>
    </row>
    <row r="30" spans="1:17" ht="13.5" customHeight="1" x14ac:dyDescent="0.15">
      <c r="A30" s="6" t="s">
        <v>237</v>
      </c>
    </row>
    <row r="31" spans="1:17" ht="13.5" customHeight="1" x14ac:dyDescent="0.15">
      <c r="A31" s="6" t="s">
        <v>238</v>
      </c>
      <c r="K31" s="11"/>
    </row>
    <row r="32" spans="1:17" ht="13.5" customHeight="1" x14ac:dyDescent="0.15">
      <c r="A32" s="6" t="s">
        <v>239</v>
      </c>
      <c r="K32" s="11"/>
    </row>
    <row r="33" spans="1:11" ht="13.5" customHeight="1" x14ac:dyDescent="0.15">
      <c r="A33" s="6" t="s">
        <v>53</v>
      </c>
      <c r="K33" s="11"/>
    </row>
    <row r="34" spans="1:11" ht="17.25" x14ac:dyDescent="0.15">
      <c r="K34" s="11"/>
    </row>
    <row r="35" spans="1:11" ht="17.25" x14ac:dyDescent="0.15">
      <c r="K35" s="11"/>
    </row>
    <row r="36" spans="1:11" ht="17.25" x14ac:dyDescent="0.15">
      <c r="K36" s="11"/>
    </row>
    <row r="37" spans="1:11" ht="17.25" x14ac:dyDescent="0.15">
      <c r="K37" s="11"/>
    </row>
    <row r="38" spans="1:11" ht="17.25" x14ac:dyDescent="0.15">
      <c r="K38" s="11"/>
    </row>
  </sheetData>
  <sheetProtection algorithmName="SHA-512" hashValue="KLQfq3h5k8OK/5e5qdFb2L3ZIHD2QpVFw5NnTmIRHY5Jrqd9/4S3e8fl9Og+NndCOvna+sZQI/nYi564Hneh2g==" saltValue="xJkermV5UObUFD0JrkY+Hg==" spinCount="100000" sheet="1" insertRows="0"/>
  <mergeCells count="2">
    <mergeCell ref="A3:A15"/>
    <mergeCell ref="A17:A29"/>
  </mergeCells>
  <phoneticPr fontId="2"/>
  <dataValidations count="2">
    <dataValidation type="whole" allowBlank="1" showInputMessage="1" showErrorMessage="1" sqref="C4:C15 C18:C29" xr:uid="{7A30ADE8-196A-4B93-AE5D-9025E66A498A}">
      <formula1>1</formula1>
      <formula2>50000</formula2>
    </dataValidation>
    <dataValidation type="decimal" allowBlank="1" showInputMessage="1" showErrorMessage="1" error="・数字を入力してください。_x000a_・○～○kgでは記載できませんので１つの数字を記載ください。_x000a_・重量の誤記載がないかご確認ください。" sqref="D4:D15 D18:D29" xr:uid="{4CC7E109-8131-49E6-8439-DC7519A7BDB2}">
      <formula1>0.001</formula1>
      <formula2>1000</formula2>
    </dataValidation>
  </dataValidations>
  <pageMargins left="0.70866141732283472" right="0.70866141732283472" top="0.74803149606299213" bottom="0.74803149606299213" header="0.31496062992125984" footer="0.31496062992125984"/>
  <pageSetup paperSize="9" orientation="landscape"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【自動集計表】!$B$5:$B$16</xm:f>
          </x14:formula1>
          <xm:sqref>B4:B15 B18:B29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79998168889431442"/>
    <pageSetUpPr fitToPage="1"/>
  </sheetPr>
  <dimension ref="A1:K37"/>
  <sheetViews>
    <sheetView view="pageBreakPreview" zoomScaleNormal="100" zoomScaleSheetLayoutView="100" workbookViewId="0">
      <selection activeCell="B9" sqref="A9:XFD9"/>
    </sheetView>
  </sheetViews>
  <sheetFormatPr defaultRowHeight="13.5" x14ac:dyDescent="0.15"/>
  <cols>
    <col min="1" max="1" width="4.625" style="9" customWidth="1"/>
    <col min="2" max="5" width="10.625" style="9" customWidth="1"/>
    <col min="6" max="6" width="83.625" style="9" customWidth="1"/>
    <col min="7" max="7" width="8" style="9" customWidth="1"/>
    <col min="8" max="16384" width="9" style="9"/>
  </cols>
  <sheetData>
    <row r="1" spans="1:11" ht="17.25" x14ac:dyDescent="0.15">
      <c r="A1" s="39" t="s">
        <v>91</v>
      </c>
      <c r="K1" s="9">
        <f>'１．養殖施設の設置状況'!C7</f>
        <v>0</v>
      </c>
    </row>
    <row r="2" spans="1:11" ht="14.25" thickBot="1" x14ac:dyDescent="0.2">
      <c r="K2" s="9" t="str">
        <f>'１．養殖施設の設置状況'!C8</f>
        <v>●●</v>
      </c>
    </row>
    <row r="3" spans="1:11" ht="27.75" customHeight="1" thickBot="1" x14ac:dyDescent="0.2">
      <c r="A3" s="226" t="s">
        <v>76</v>
      </c>
      <c r="B3" s="33" t="s">
        <v>58</v>
      </c>
      <c r="C3" s="34" t="s">
        <v>9</v>
      </c>
      <c r="D3" s="35" t="s">
        <v>12</v>
      </c>
      <c r="E3" s="36" t="s">
        <v>10</v>
      </c>
      <c r="F3" s="209" t="s">
        <v>50</v>
      </c>
      <c r="K3" s="9">
        <f>'１．養殖施設の設置状況'!C9</f>
        <v>0</v>
      </c>
    </row>
    <row r="4" spans="1:11" x14ac:dyDescent="0.15">
      <c r="A4" s="226"/>
      <c r="B4" s="14"/>
      <c r="C4" s="42"/>
      <c r="D4" s="94"/>
      <c r="E4" s="95"/>
      <c r="F4" s="96"/>
      <c r="K4" s="9" t="str">
        <f>'１．養殖施設の設置状況'!C10</f>
        <v>●●</v>
      </c>
    </row>
    <row r="5" spans="1:11" x14ac:dyDescent="0.15">
      <c r="A5" s="226"/>
      <c r="B5" s="14"/>
      <c r="C5" s="43"/>
      <c r="D5" s="43"/>
      <c r="E5" s="45"/>
      <c r="F5" s="97"/>
      <c r="K5" s="9" t="str">
        <f>'１．養殖施設の設置状況'!C11</f>
        <v>●●</v>
      </c>
    </row>
    <row r="6" spans="1:11" x14ac:dyDescent="0.15">
      <c r="A6" s="226"/>
      <c r="B6" s="14"/>
      <c r="C6" s="49"/>
      <c r="D6" s="49"/>
      <c r="E6" s="51"/>
      <c r="F6" s="98"/>
      <c r="K6" s="9" t="str">
        <f>'１．養殖施設の設置状況'!C12</f>
        <v>000-0000</v>
      </c>
    </row>
    <row r="7" spans="1:11" x14ac:dyDescent="0.15">
      <c r="A7" s="226"/>
      <c r="B7" s="14"/>
      <c r="C7" s="43"/>
      <c r="D7" s="43"/>
      <c r="E7" s="45"/>
      <c r="F7" s="97"/>
      <c r="K7" s="9" t="str">
        <f>'１．養殖施設の設置状況'!C13</f>
        <v>●●</v>
      </c>
    </row>
    <row r="8" spans="1:11" x14ac:dyDescent="0.15">
      <c r="A8" s="226"/>
      <c r="B8" s="14"/>
      <c r="C8" s="43"/>
      <c r="D8" s="43"/>
      <c r="E8" s="45"/>
      <c r="F8" s="97"/>
      <c r="K8" s="9" t="str">
        <f>'１．養殖施設の設置状況'!C14</f>
        <v>●●</v>
      </c>
    </row>
    <row r="9" spans="1:11" x14ac:dyDescent="0.15">
      <c r="A9" s="226"/>
      <c r="B9" s="14"/>
      <c r="C9" s="43"/>
      <c r="D9" s="43"/>
      <c r="E9" s="45"/>
      <c r="F9" s="97"/>
      <c r="K9" s="9" t="str">
        <f>'１．養殖施設の設置状況'!C15</f>
        <v>●●</v>
      </c>
    </row>
    <row r="10" spans="1:11" x14ac:dyDescent="0.15">
      <c r="A10" s="226"/>
      <c r="B10" s="14"/>
      <c r="C10" s="43"/>
      <c r="D10" s="43"/>
      <c r="E10" s="45"/>
      <c r="F10" s="97"/>
    </row>
    <row r="11" spans="1:11" x14ac:dyDescent="0.15">
      <c r="A11" s="226"/>
      <c r="B11" s="14"/>
      <c r="C11" s="43"/>
      <c r="D11" s="43"/>
      <c r="E11" s="45"/>
      <c r="F11" s="97"/>
    </row>
    <row r="12" spans="1:11" x14ac:dyDescent="0.15">
      <c r="A12" s="226"/>
      <c r="B12" s="14"/>
      <c r="C12" s="43"/>
      <c r="D12" s="43"/>
      <c r="E12" s="45"/>
      <c r="F12" s="97"/>
    </row>
    <row r="13" spans="1:11" x14ac:dyDescent="0.15">
      <c r="A13" s="226"/>
      <c r="B13" s="14"/>
      <c r="C13" s="49"/>
      <c r="D13" s="49"/>
      <c r="E13" s="51"/>
      <c r="F13" s="98"/>
    </row>
    <row r="14" spans="1:11" x14ac:dyDescent="0.15">
      <c r="A14" s="226"/>
      <c r="B14" s="14"/>
      <c r="C14" s="43"/>
      <c r="D14" s="43"/>
      <c r="E14" s="45"/>
      <c r="F14" s="97"/>
    </row>
    <row r="15" spans="1:11" ht="14.25" thickBot="1" x14ac:dyDescent="0.2">
      <c r="A15" s="226"/>
      <c r="B15" s="64"/>
      <c r="C15" s="65"/>
      <c r="D15" s="65"/>
      <c r="E15" s="67"/>
      <c r="F15" s="99"/>
    </row>
    <row r="16" spans="1:11" ht="5.0999999999999996" customHeight="1" thickBot="1" x14ac:dyDescent="0.2">
      <c r="A16" s="208"/>
    </row>
    <row r="17" spans="1:11" ht="27.75" customHeight="1" thickBot="1" x14ac:dyDescent="0.2">
      <c r="A17" s="226" t="s">
        <v>77</v>
      </c>
      <c r="B17" s="33" t="s">
        <v>58</v>
      </c>
      <c r="C17" s="34" t="s">
        <v>9</v>
      </c>
      <c r="D17" s="38" t="s">
        <v>12</v>
      </c>
      <c r="E17" s="36" t="s">
        <v>10</v>
      </c>
      <c r="F17" s="209" t="s">
        <v>50</v>
      </c>
      <c r="K17" s="10"/>
    </row>
    <row r="18" spans="1:11" x14ac:dyDescent="0.15">
      <c r="A18" s="226"/>
      <c r="B18" s="14"/>
      <c r="C18" s="42"/>
      <c r="D18" s="100"/>
      <c r="E18" s="95"/>
      <c r="F18" s="96"/>
      <c r="K18" s="200"/>
    </row>
    <row r="19" spans="1:11" x14ac:dyDescent="0.15">
      <c r="A19" s="226"/>
      <c r="B19" s="14"/>
      <c r="C19" s="43"/>
      <c r="D19" s="101"/>
      <c r="E19" s="45"/>
      <c r="F19" s="97"/>
    </row>
    <row r="20" spans="1:11" x14ac:dyDescent="0.15">
      <c r="A20" s="226"/>
      <c r="B20" s="14"/>
      <c r="C20" s="43"/>
      <c r="D20" s="101"/>
      <c r="E20" s="45"/>
      <c r="F20" s="97"/>
    </row>
    <row r="21" spans="1:11" x14ac:dyDescent="0.15">
      <c r="A21" s="226"/>
      <c r="B21" s="14"/>
      <c r="C21" s="43"/>
      <c r="D21" s="101"/>
      <c r="E21" s="45"/>
      <c r="F21" s="97"/>
    </row>
    <row r="22" spans="1:11" x14ac:dyDescent="0.15">
      <c r="A22" s="226"/>
      <c r="B22" s="14"/>
      <c r="C22" s="43"/>
      <c r="D22" s="101"/>
      <c r="E22" s="45"/>
      <c r="F22" s="97"/>
    </row>
    <row r="23" spans="1:11" x14ac:dyDescent="0.15">
      <c r="A23" s="226"/>
      <c r="B23" s="14"/>
      <c r="C23" s="43"/>
      <c r="D23" s="101"/>
      <c r="E23" s="45"/>
      <c r="F23" s="97"/>
    </row>
    <row r="24" spans="1:11" x14ac:dyDescent="0.15">
      <c r="A24" s="226"/>
      <c r="B24" s="14"/>
      <c r="C24" s="43"/>
      <c r="D24" s="101"/>
      <c r="E24" s="45"/>
      <c r="F24" s="97"/>
    </row>
    <row r="25" spans="1:11" x14ac:dyDescent="0.15">
      <c r="A25" s="226"/>
      <c r="B25" s="14"/>
      <c r="C25" s="43"/>
      <c r="D25" s="101"/>
      <c r="E25" s="45"/>
      <c r="F25" s="97"/>
    </row>
    <row r="26" spans="1:11" x14ac:dyDescent="0.15">
      <c r="A26" s="226"/>
      <c r="B26" s="14"/>
      <c r="C26" s="43"/>
      <c r="D26" s="101"/>
      <c r="E26" s="45"/>
      <c r="F26" s="97"/>
    </row>
    <row r="27" spans="1:11" x14ac:dyDescent="0.15">
      <c r="A27" s="226"/>
      <c r="B27" s="14"/>
      <c r="C27" s="49"/>
      <c r="D27" s="102"/>
      <c r="E27" s="51"/>
      <c r="F27" s="98"/>
    </row>
    <row r="28" spans="1:11" x14ac:dyDescent="0.15">
      <c r="A28" s="226"/>
      <c r="B28" s="14"/>
      <c r="C28" s="43"/>
      <c r="D28" s="101"/>
      <c r="E28" s="45"/>
      <c r="F28" s="97"/>
    </row>
    <row r="29" spans="1:11" ht="14.25" thickBot="1" x14ac:dyDescent="0.2">
      <c r="A29" s="226"/>
      <c r="B29" s="64"/>
      <c r="C29" s="65"/>
      <c r="D29" s="103"/>
      <c r="E29" s="67"/>
      <c r="F29" s="99"/>
    </row>
    <row r="30" spans="1:11" ht="13.5" customHeight="1" x14ac:dyDescent="0.15">
      <c r="A30" s="6" t="s">
        <v>78</v>
      </c>
    </row>
    <row r="31" spans="1:11" ht="13.5" customHeight="1" x14ac:dyDescent="0.15">
      <c r="A31" s="6" t="s">
        <v>81</v>
      </c>
      <c r="K31" s="11"/>
    </row>
    <row r="32" spans="1:11" ht="13.5" customHeight="1" x14ac:dyDescent="0.15">
      <c r="A32" s="6" t="s">
        <v>160</v>
      </c>
      <c r="K32" s="11"/>
    </row>
    <row r="33" spans="1:11" ht="13.5" customHeight="1" x14ac:dyDescent="0.15">
      <c r="A33" s="6" t="s">
        <v>82</v>
      </c>
      <c r="K33" s="11"/>
    </row>
    <row r="34" spans="1:11" ht="13.5" customHeight="1" x14ac:dyDescent="0.15">
      <c r="A34" s="6" t="s">
        <v>54</v>
      </c>
      <c r="K34" s="11"/>
    </row>
    <row r="35" spans="1:11" ht="17.25" x14ac:dyDescent="0.15">
      <c r="K35" s="11"/>
    </row>
    <row r="36" spans="1:11" ht="17.25" x14ac:dyDescent="0.15">
      <c r="K36" s="11"/>
    </row>
    <row r="37" spans="1:11" ht="17.25" x14ac:dyDescent="0.15">
      <c r="K37" s="11"/>
    </row>
  </sheetData>
  <sheetProtection algorithmName="SHA-512" hashValue="D4XAn0vLhnrBbtbrT29bie+0Ule3EK9q4EkZ+iZgXtzaChP47EUnbSZgMJ2w8sRkYuLQH+0SiM9t9RUjQIBsNw==" saltValue="WZVX5zxGQmYr1wmAFvtN7g==" spinCount="100000" sheet="1" insertRows="0"/>
  <mergeCells count="2">
    <mergeCell ref="A3:A15"/>
    <mergeCell ref="A17:A29"/>
  </mergeCells>
  <phoneticPr fontId="6"/>
  <dataValidations count="2">
    <dataValidation type="list" allowBlank="1" showInputMessage="1" showErrorMessage="1" sqref="E18:E29 E4:E15" xr:uid="{00000000-0002-0000-0400-000000000000}">
      <formula1>"種苗,移送,種苗・移送"</formula1>
    </dataValidation>
    <dataValidation type="whole" allowBlank="1" showInputMessage="1" showErrorMessage="1" sqref="C4:C15 C18:C29" xr:uid="{AD38AEA0-BC27-4BD8-AE2F-7FF770345285}">
      <formula1>0</formula1>
      <formula2>50000</formula2>
    </dataValidation>
  </dataValidations>
  <pageMargins left="0.70866141732283472" right="0.70866141732283472" top="0.74803149606299213" bottom="0.74803149606299213" header="0.31496062992125984" footer="0.31496062992125984"/>
  <pageSetup paperSize="9" orientation="landscape" r:id="rId1"/>
  <headerFooter>
    <oddHeader xml:space="preserve">&amp;R
</oddHead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1000000}">
          <x14:formula1>
            <xm:f>【自動集計表】!$B$5:$B$16</xm:f>
          </x14:formula1>
          <xm:sqref>B4:B15 B18:B29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79998168889431442"/>
    <pageSetUpPr fitToPage="1"/>
  </sheetPr>
  <dimension ref="A1:K37"/>
  <sheetViews>
    <sheetView view="pageBreakPreview" zoomScaleNormal="100" zoomScaleSheetLayoutView="100" workbookViewId="0">
      <selection activeCell="B4" sqref="B4:B15"/>
    </sheetView>
  </sheetViews>
  <sheetFormatPr defaultRowHeight="13.5" x14ac:dyDescent="0.15"/>
  <cols>
    <col min="1" max="1" width="4.625" style="9" customWidth="1"/>
    <col min="2" max="5" width="10.625" style="9" customWidth="1"/>
    <col min="6" max="6" width="83.625" style="9" customWidth="1"/>
    <col min="7" max="16384" width="9" style="9"/>
  </cols>
  <sheetData>
    <row r="1" spans="1:11" ht="17.25" x14ac:dyDescent="0.15">
      <c r="A1" s="39" t="s">
        <v>92</v>
      </c>
      <c r="K1" s="9">
        <f>'１．養殖施設の設置状況'!C7</f>
        <v>0</v>
      </c>
    </row>
    <row r="2" spans="1:11" ht="14.25" thickBot="1" x14ac:dyDescent="0.2">
      <c r="K2" s="9" t="str">
        <f>'１．養殖施設の設置状況'!C8</f>
        <v>●●</v>
      </c>
    </row>
    <row r="3" spans="1:11" ht="27.75" customHeight="1" thickBot="1" x14ac:dyDescent="0.2">
      <c r="A3" s="226" t="s">
        <v>76</v>
      </c>
      <c r="B3" s="33" t="s">
        <v>59</v>
      </c>
      <c r="C3" s="34" t="s">
        <v>9</v>
      </c>
      <c r="D3" s="35" t="s">
        <v>12</v>
      </c>
      <c r="E3" s="36" t="s">
        <v>10</v>
      </c>
      <c r="F3" s="37" t="s">
        <v>50</v>
      </c>
      <c r="K3" s="9">
        <f>'１．養殖施設の設置状況'!C9</f>
        <v>0</v>
      </c>
    </row>
    <row r="4" spans="1:11" x14ac:dyDescent="0.15">
      <c r="A4" s="226"/>
      <c r="B4" s="14"/>
      <c r="C4" s="104"/>
      <c r="D4" s="105"/>
      <c r="E4" s="95"/>
      <c r="F4" s="96"/>
      <c r="K4" s="9" t="str">
        <f>'１．養殖施設の設置状況'!C10</f>
        <v>●●</v>
      </c>
    </row>
    <row r="5" spans="1:11" x14ac:dyDescent="0.15">
      <c r="A5" s="226"/>
      <c r="B5" s="14"/>
      <c r="C5" s="106"/>
      <c r="D5" s="106"/>
      <c r="E5" s="45"/>
      <c r="F5" s="97"/>
      <c r="K5" s="9" t="str">
        <f>'１．養殖施設の設置状況'!C11</f>
        <v>●●</v>
      </c>
    </row>
    <row r="6" spans="1:11" x14ac:dyDescent="0.15">
      <c r="A6" s="226"/>
      <c r="B6" s="14"/>
      <c r="C6" s="107"/>
      <c r="D6" s="107"/>
      <c r="E6" s="51"/>
      <c r="F6" s="98"/>
      <c r="K6" s="9" t="str">
        <f>'１．養殖施設の設置状況'!C12</f>
        <v>000-0000</v>
      </c>
    </row>
    <row r="7" spans="1:11" x14ac:dyDescent="0.15">
      <c r="A7" s="226"/>
      <c r="B7" s="14"/>
      <c r="C7" s="106"/>
      <c r="D7" s="106"/>
      <c r="E7" s="45"/>
      <c r="F7" s="97"/>
      <c r="K7" s="9" t="str">
        <f>'１．養殖施設の設置状況'!C13</f>
        <v>●●</v>
      </c>
    </row>
    <row r="8" spans="1:11" x14ac:dyDescent="0.15">
      <c r="A8" s="226"/>
      <c r="B8" s="14"/>
      <c r="C8" s="108"/>
      <c r="D8" s="109"/>
      <c r="E8" s="45"/>
      <c r="F8" s="110"/>
      <c r="K8" s="9" t="str">
        <f>'１．養殖施設の設置状況'!C14</f>
        <v>●●</v>
      </c>
    </row>
    <row r="9" spans="1:11" x14ac:dyDescent="0.15">
      <c r="A9" s="226"/>
      <c r="B9" s="14"/>
      <c r="C9" s="108"/>
      <c r="D9" s="109"/>
      <c r="E9" s="45"/>
      <c r="F9" s="110"/>
      <c r="K9" s="9" t="str">
        <f>'１．養殖施設の設置状況'!C15</f>
        <v>●●</v>
      </c>
    </row>
    <row r="10" spans="1:11" x14ac:dyDescent="0.15">
      <c r="A10" s="226"/>
      <c r="B10" s="14"/>
      <c r="C10" s="108"/>
      <c r="D10" s="109"/>
      <c r="E10" s="45"/>
      <c r="F10" s="110"/>
    </row>
    <row r="11" spans="1:11" x14ac:dyDescent="0.15">
      <c r="A11" s="226"/>
      <c r="B11" s="14"/>
      <c r="C11" s="108"/>
      <c r="D11" s="109"/>
      <c r="E11" s="45"/>
      <c r="F11" s="110"/>
    </row>
    <row r="12" spans="1:11" x14ac:dyDescent="0.15">
      <c r="A12" s="226"/>
      <c r="B12" s="14"/>
      <c r="C12" s="108"/>
      <c r="D12" s="109"/>
      <c r="E12" s="45"/>
      <c r="F12" s="110"/>
    </row>
    <row r="13" spans="1:11" x14ac:dyDescent="0.15">
      <c r="A13" s="226"/>
      <c r="B13" s="14"/>
      <c r="C13" s="106"/>
      <c r="D13" s="106"/>
      <c r="E13" s="45"/>
      <c r="F13" s="97"/>
    </row>
    <row r="14" spans="1:11" x14ac:dyDescent="0.15">
      <c r="A14" s="226"/>
      <c r="B14" s="14"/>
      <c r="C14" s="106"/>
      <c r="D14" s="106"/>
      <c r="E14" s="45"/>
      <c r="F14" s="97"/>
    </row>
    <row r="15" spans="1:11" ht="14.25" thickBot="1" x14ac:dyDescent="0.2">
      <c r="A15" s="226"/>
      <c r="B15" s="64"/>
      <c r="C15" s="111"/>
      <c r="D15" s="111"/>
      <c r="E15" s="67"/>
      <c r="F15" s="99"/>
    </row>
    <row r="16" spans="1:11" ht="5.0999999999999996" customHeight="1" thickBot="1" x14ac:dyDescent="0.2"/>
    <row r="17" spans="1:11" ht="27.75" customHeight="1" thickBot="1" x14ac:dyDescent="0.2">
      <c r="A17" s="226" t="s">
        <v>77</v>
      </c>
      <c r="B17" s="33" t="s">
        <v>59</v>
      </c>
      <c r="C17" s="34" t="s">
        <v>9</v>
      </c>
      <c r="D17" s="38" t="s">
        <v>12</v>
      </c>
      <c r="E17" s="36" t="s">
        <v>10</v>
      </c>
      <c r="F17" s="37" t="s">
        <v>50</v>
      </c>
      <c r="K17" s="10"/>
    </row>
    <row r="18" spans="1:11" x14ac:dyDescent="0.15">
      <c r="A18" s="226"/>
      <c r="B18" s="14"/>
      <c r="C18" s="104"/>
      <c r="D18" s="112"/>
      <c r="E18" s="95"/>
      <c r="F18" s="96"/>
      <c r="K18" s="200"/>
    </row>
    <row r="19" spans="1:11" x14ac:dyDescent="0.15">
      <c r="A19" s="226"/>
      <c r="B19" s="14"/>
      <c r="C19" s="106"/>
      <c r="D19" s="106"/>
      <c r="E19" s="45"/>
      <c r="F19" s="97"/>
    </row>
    <row r="20" spans="1:11" x14ac:dyDescent="0.15">
      <c r="A20" s="226"/>
      <c r="B20" s="14"/>
      <c r="C20" s="107"/>
      <c r="D20" s="107"/>
      <c r="E20" s="51"/>
      <c r="F20" s="98"/>
    </row>
    <row r="21" spans="1:11" x14ac:dyDescent="0.15">
      <c r="A21" s="226"/>
      <c r="B21" s="14"/>
      <c r="C21" s="106"/>
      <c r="D21" s="106"/>
      <c r="E21" s="45"/>
      <c r="F21" s="97"/>
    </row>
    <row r="22" spans="1:11" x14ac:dyDescent="0.15">
      <c r="A22" s="226"/>
      <c r="B22" s="14"/>
      <c r="C22" s="108"/>
      <c r="D22" s="109"/>
      <c r="E22" s="45"/>
      <c r="F22" s="110"/>
    </row>
    <row r="23" spans="1:11" x14ac:dyDescent="0.15">
      <c r="A23" s="226"/>
      <c r="B23" s="14"/>
      <c r="C23" s="108"/>
      <c r="D23" s="109"/>
      <c r="E23" s="45"/>
      <c r="F23" s="110"/>
    </row>
    <row r="24" spans="1:11" x14ac:dyDescent="0.15">
      <c r="A24" s="226"/>
      <c r="B24" s="14"/>
      <c r="C24" s="108"/>
      <c r="D24" s="109"/>
      <c r="E24" s="45"/>
      <c r="F24" s="110"/>
    </row>
    <row r="25" spans="1:11" x14ac:dyDescent="0.15">
      <c r="A25" s="226"/>
      <c r="B25" s="14"/>
      <c r="C25" s="108"/>
      <c r="D25" s="109"/>
      <c r="E25" s="45"/>
      <c r="F25" s="110"/>
    </row>
    <row r="26" spans="1:11" ht="12.75" customHeight="1" x14ac:dyDescent="0.15">
      <c r="A26" s="226"/>
      <c r="B26" s="14"/>
      <c r="C26" s="108"/>
      <c r="D26" s="109"/>
      <c r="E26" s="45"/>
      <c r="F26" s="110"/>
    </row>
    <row r="27" spans="1:11" x14ac:dyDescent="0.15">
      <c r="A27" s="226"/>
      <c r="B27" s="14"/>
      <c r="C27" s="106"/>
      <c r="D27" s="109"/>
      <c r="E27" s="45"/>
      <c r="F27" s="97"/>
    </row>
    <row r="28" spans="1:11" x14ac:dyDescent="0.15">
      <c r="A28" s="226"/>
      <c r="B28" s="14"/>
      <c r="C28" s="106"/>
      <c r="D28" s="109"/>
      <c r="E28" s="45"/>
      <c r="F28" s="97"/>
    </row>
    <row r="29" spans="1:11" ht="14.25" thickBot="1" x14ac:dyDescent="0.2">
      <c r="A29" s="226"/>
      <c r="B29" s="64"/>
      <c r="C29" s="111"/>
      <c r="D29" s="113"/>
      <c r="E29" s="67"/>
      <c r="F29" s="99"/>
    </row>
    <row r="30" spans="1:11" ht="13.5" customHeight="1" x14ac:dyDescent="0.15">
      <c r="A30" s="6" t="s">
        <v>161</v>
      </c>
    </row>
    <row r="31" spans="1:11" ht="13.5" customHeight="1" x14ac:dyDescent="0.15">
      <c r="A31" s="6" t="s">
        <v>162</v>
      </c>
      <c r="K31" s="11"/>
    </row>
    <row r="32" spans="1:11" ht="13.5" customHeight="1" x14ac:dyDescent="0.15">
      <c r="A32" s="6" t="s">
        <v>163</v>
      </c>
      <c r="K32" s="11"/>
    </row>
    <row r="33" spans="1:11" ht="13.5" customHeight="1" x14ac:dyDescent="0.15">
      <c r="A33" s="6" t="s">
        <v>82</v>
      </c>
      <c r="K33" s="11"/>
    </row>
    <row r="34" spans="1:11" ht="13.5" customHeight="1" x14ac:dyDescent="0.15">
      <c r="A34" s="6" t="s">
        <v>164</v>
      </c>
      <c r="K34" s="11"/>
    </row>
    <row r="35" spans="1:11" ht="17.25" x14ac:dyDescent="0.15">
      <c r="K35" s="11"/>
    </row>
    <row r="36" spans="1:11" ht="17.25" x14ac:dyDescent="0.15">
      <c r="K36" s="11"/>
    </row>
    <row r="37" spans="1:11" ht="17.25" x14ac:dyDescent="0.15">
      <c r="K37" s="11"/>
    </row>
  </sheetData>
  <sheetProtection algorithmName="SHA-512" hashValue="91xaNpRfI3I152xEjPZVd1Bwd8gCCDqbwcOEsbb84IqGYT6vjkJwJWKlj/DvR4W0zbojj/DdahboTeGKg22sRw==" saltValue="S6/v86Jn8t8/JqqwfgWf4g==" spinCount="100000" sheet="1" insertRows="0"/>
  <mergeCells count="2">
    <mergeCell ref="A3:A15"/>
    <mergeCell ref="A17:A29"/>
  </mergeCells>
  <phoneticPr fontId="2"/>
  <dataValidations count="2">
    <dataValidation type="list" allowBlank="1" showInputMessage="1" showErrorMessage="1" sqref="E4:E15 E18:E29" xr:uid="{00000000-0002-0000-0500-000000000000}">
      <formula1>"種苗,移送,種苗・移送"</formula1>
    </dataValidation>
    <dataValidation type="whole" allowBlank="1" showInputMessage="1" showErrorMessage="1" sqref="C4:C15 C18:C29" xr:uid="{32E03A91-022E-4C7F-AF48-C45112460AB5}">
      <formula1>0</formula1>
      <formula2>50000</formula2>
    </dataValidation>
  </dataValidations>
  <pageMargins left="0.70866141732283472" right="0.70866141732283472" top="0.74803149606299213" bottom="0.74803149606299213" header="0.31496062992125984" footer="0.31496062992125984"/>
  <pageSetup paperSize="9" orientation="landscape" r:id="rId1"/>
  <headerFooter>
    <oddHeader xml:space="preserve">&amp;R
</oddHead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1000000}">
          <x14:formula1>
            <xm:f>【自動集計表】!$B$5:$B$16</xm:f>
          </x14:formula1>
          <xm:sqref>B4:B15 B18:B29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499984740745262"/>
    <pageSetUpPr fitToPage="1"/>
  </sheetPr>
  <dimension ref="B1:R20"/>
  <sheetViews>
    <sheetView zoomScaleNormal="100" workbookViewId="0">
      <selection activeCell="H15" sqref="H15"/>
    </sheetView>
  </sheetViews>
  <sheetFormatPr defaultRowHeight="13.5" x14ac:dyDescent="0.15"/>
  <cols>
    <col min="1" max="1" width="1.25" style="115" customWidth="1"/>
    <col min="2" max="2" width="11" style="115" customWidth="1"/>
    <col min="3" max="3" width="9.375" style="115" customWidth="1"/>
    <col min="4" max="17" width="9" style="115"/>
    <col min="18" max="18" width="13.25" style="115" customWidth="1"/>
    <col min="19" max="16384" width="9" style="115"/>
  </cols>
  <sheetData>
    <row r="1" spans="2:18" ht="18" thickBot="1" x14ac:dyDescent="0.2">
      <c r="B1" s="114" t="s">
        <v>75</v>
      </c>
      <c r="C1" s="114"/>
    </row>
    <row r="2" spans="2:18" ht="14.25" customHeight="1" x14ac:dyDescent="0.15">
      <c r="B2" s="231"/>
      <c r="C2" s="239" t="s">
        <v>25</v>
      </c>
      <c r="D2" s="240"/>
      <c r="E2" s="241"/>
      <c r="F2" s="235" t="s">
        <v>26</v>
      </c>
      <c r="G2" s="235"/>
      <c r="H2" s="235" t="s">
        <v>27</v>
      </c>
      <c r="I2" s="235"/>
      <c r="J2" s="235" t="s">
        <v>28</v>
      </c>
      <c r="K2" s="235"/>
      <c r="L2" s="235"/>
      <c r="M2" s="235"/>
      <c r="N2" s="235"/>
      <c r="O2" s="235"/>
      <c r="P2" s="235" t="s">
        <v>29</v>
      </c>
      <c r="Q2" s="237"/>
      <c r="R2" s="231" t="s">
        <v>30</v>
      </c>
    </row>
    <row r="3" spans="2:18" ht="14.25" customHeight="1" x14ac:dyDescent="0.15">
      <c r="B3" s="232"/>
      <c r="C3" s="242"/>
      <c r="D3" s="243"/>
      <c r="E3" s="244"/>
      <c r="F3" s="236"/>
      <c r="G3" s="236"/>
      <c r="H3" s="236"/>
      <c r="I3" s="236"/>
      <c r="J3" s="245" t="s">
        <v>31</v>
      </c>
      <c r="K3" s="246"/>
      <c r="L3" s="234"/>
      <c r="M3" s="234" t="s">
        <v>32</v>
      </c>
      <c r="N3" s="234"/>
      <c r="O3" s="234"/>
      <c r="P3" s="236"/>
      <c r="Q3" s="238"/>
      <c r="R3" s="232"/>
    </row>
    <row r="4" spans="2:18" ht="34.5" customHeight="1" thickBot="1" x14ac:dyDescent="0.2">
      <c r="B4" s="233"/>
      <c r="C4" s="116" t="s">
        <v>83</v>
      </c>
      <c r="D4" s="117" t="s">
        <v>84</v>
      </c>
      <c r="E4" s="118" t="s">
        <v>33</v>
      </c>
      <c r="F4" s="119" t="s">
        <v>31</v>
      </c>
      <c r="G4" s="120" t="s">
        <v>32</v>
      </c>
      <c r="H4" s="119" t="s">
        <v>31</v>
      </c>
      <c r="I4" s="120" t="s">
        <v>32</v>
      </c>
      <c r="J4" s="121" t="s">
        <v>34</v>
      </c>
      <c r="K4" s="122" t="s">
        <v>35</v>
      </c>
      <c r="L4" s="123" t="s">
        <v>60</v>
      </c>
      <c r="M4" s="124" t="s">
        <v>34</v>
      </c>
      <c r="N4" s="124" t="s">
        <v>35</v>
      </c>
      <c r="O4" s="124" t="s">
        <v>60</v>
      </c>
      <c r="P4" s="121" t="s">
        <v>31</v>
      </c>
      <c r="Q4" s="125" t="s">
        <v>32</v>
      </c>
      <c r="R4" s="233"/>
    </row>
    <row r="5" spans="2:18" ht="30" customHeight="1" thickTop="1" x14ac:dyDescent="0.15">
      <c r="B5" s="126" t="s">
        <v>36</v>
      </c>
      <c r="C5" s="127">
        <f>+SUMIFS('２．種苗の活込状況及び入手先'!$C4:$C15,'２．種苗の活込状況及び入手先'!$B4:$B15,B5,'２．種苗の活込状況及び入手先'!$D4:$D15,"&gt;=2")</f>
        <v>0</v>
      </c>
      <c r="D5" s="128">
        <f>+SUMIFS('２．種苗の活込状況及び入手先'!$C4:$C15,'２．種苗の活込状況及び入手先'!$B4:$B15,"1月",'２．種苗の活込状況及び入手先'!$D4:$D15,"&lt;2")</f>
        <v>0</v>
      </c>
      <c r="E5" s="129">
        <f>SUMIF('２．種苗の活込状況及び入手先'!B18:B29,【自動集計表】!B5,'２．種苗の活込状況及び入手先'!C18:C29)</f>
        <v>0</v>
      </c>
      <c r="F5" s="130">
        <f>SUMIF('４．移送された状況'!$B$4:$B$15,【自動集計表】!$B5,'４．移送された状況'!$C$4:$C$15)</f>
        <v>0</v>
      </c>
      <c r="G5" s="131">
        <f>SUMIF('４．移送された状況'!$B$18:$B$29,【自動集計表】!$B5,'４．移送された状況'!$C$18:$C$29)</f>
        <v>0</v>
      </c>
      <c r="H5" s="130">
        <f>SUMIF('３．移送した状況'!$B$4:$B$15,【自動集計表】!$B5,'３．移送した状況'!$C$4:$C$15)</f>
        <v>0</v>
      </c>
      <c r="I5" s="131">
        <f>SUMIF('３．移送した状況'!$B$18:$B$29,【自動集計表】!$B5,'３．移送した状況'!$C$18:$C$29)</f>
        <v>0</v>
      </c>
      <c r="J5" s="132">
        <f>SUMIF('６．出荷状況'!B4:B15,【自動集計表】!B5,'６．出荷状況'!C4:C15)</f>
        <v>0</v>
      </c>
      <c r="K5" s="133">
        <f>SUMIF('６．出荷状況'!$B$4:$B$15,【自動集計表】!$B5,'６．出荷状況'!$D$4:$D$15)</f>
        <v>0</v>
      </c>
      <c r="L5" s="134" t="e">
        <f>K5/J5</f>
        <v>#DIV/0!</v>
      </c>
      <c r="M5" s="133">
        <f>SUMIF('６．出荷状況'!B18:B29,【自動集計表】!B5,'６．出荷状況'!C18:C29)</f>
        <v>0</v>
      </c>
      <c r="N5" s="133">
        <f>SUMIF('６．出荷状況'!$B$18:$B$29,【自動集計表】!$B5,'６．出荷状況'!$D$18:$D$29)</f>
        <v>0</v>
      </c>
      <c r="O5" s="135" t="e">
        <f>N5/M5</f>
        <v>#DIV/0!</v>
      </c>
      <c r="P5" s="132">
        <f>SUMIF('５．斃死状況'!B4:B15,【自動集計表】!B5,'５．斃死状況'!C4:C15)</f>
        <v>0</v>
      </c>
      <c r="Q5" s="136">
        <f>SUMIF('５．斃死状況'!B18:B29,【自動集計表】!B5,'５．斃死状況'!C18:C29)</f>
        <v>0</v>
      </c>
      <c r="R5" s="137">
        <f>+SUM(C5:G5)-(+SUM(H5:I5,J5,M5,P5:Q5))</f>
        <v>0</v>
      </c>
    </row>
    <row r="6" spans="2:18" ht="30" customHeight="1" x14ac:dyDescent="0.15">
      <c r="B6" s="138" t="s">
        <v>37</v>
      </c>
      <c r="C6" s="139">
        <f>+SUMIFS('２．種苗の活込状況及び入手先'!$C4:$C15,'２．種苗の活込状況及び入手先'!$B4:$B15,"2月",'２．種苗の活込状況及び入手先'!$D4:$D15,"&gt;=2")</f>
        <v>0</v>
      </c>
      <c r="D6" s="140">
        <f>+SUMIFS('２．種苗の活込状況及び入手先'!$C4:$C15,'２．種苗の活込状況及び入手先'!$B4:$B15,"2月",'２．種苗の活込状況及び入手先'!$D4:$D15,"&lt;2")</f>
        <v>0</v>
      </c>
      <c r="E6" s="141">
        <f>SUMIF('２．種苗の活込状況及び入手先'!B18:B29,【自動集計表】!B6,'２．種苗の活込状況及び入手先'!C18:C29)</f>
        <v>0</v>
      </c>
      <c r="F6" s="142">
        <f>SUMIF('４．移送された状況'!$B$4:$B$15,【自動集計表】!$B6,'４．移送された状況'!$C$4:$C$15)</f>
        <v>0</v>
      </c>
      <c r="G6" s="141">
        <f>SUMIF('４．移送された状況'!$B$18:$B$29,【自動集計表】!$B6,'４．移送された状況'!$C$18:$C$29)</f>
        <v>0</v>
      </c>
      <c r="H6" s="142">
        <f>SUMIF('３．移送した状況'!$B$4:$B$15,【自動集計表】!$B6,'３．移送した状況'!$C$4:$C$15)</f>
        <v>0</v>
      </c>
      <c r="I6" s="141">
        <f>SUMIF('３．移送した状況'!$B$18:$B$29,【自動集計表】!$B6,'３．移送した状況'!$C$18:$C$29)</f>
        <v>0</v>
      </c>
      <c r="J6" s="142">
        <f>SUMIF('６．出荷状況'!B4:B15,【自動集計表】!B6,'６．出荷状況'!C4:C15)</f>
        <v>0</v>
      </c>
      <c r="K6" s="133">
        <f>SUMIF('６．出荷状況'!$B$4:$B$15,【自動集計表】!$B6,'６．出荷状況'!$D$4:$D$15)</f>
        <v>0</v>
      </c>
      <c r="L6" s="134" t="e">
        <f>K6/J6</f>
        <v>#DIV/0!</v>
      </c>
      <c r="M6" s="143">
        <f>SUMIF('６．出荷状況'!B18:B29,【自動集計表】!B6,'６．出荷状況'!C18:C29)</f>
        <v>0</v>
      </c>
      <c r="N6" s="133">
        <f>SUMIF('６．出荷状況'!$B$18:$B$29,【自動集計表】!$B6,'６．出荷状況'!$D$18:$D$29)</f>
        <v>0</v>
      </c>
      <c r="O6" s="135" t="e">
        <f t="shared" ref="O6:O16" si="0">N6/M6</f>
        <v>#DIV/0!</v>
      </c>
      <c r="P6" s="142">
        <f>SUMIF('５．斃死状況'!B4:B15,【自動集計表】!B6,'５．斃死状況'!C4:C15)</f>
        <v>0</v>
      </c>
      <c r="Q6" s="144">
        <f>SUMIF('５．斃死状況'!B18:B29,【自動集計表】!B6,'５．斃死状況'!C18:C29)</f>
        <v>0</v>
      </c>
      <c r="R6" s="137">
        <f>+R5+SUM(C6:G6)-(+SUM(H6:I6,J6,M6,P6:Q6))</f>
        <v>0</v>
      </c>
    </row>
    <row r="7" spans="2:18" ht="30" customHeight="1" x14ac:dyDescent="0.15">
      <c r="B7" s="138" t="s">
        <v>38</v>
      </c>
      <c r="C7" s="139">
        <f>+SUMIFS('２．種苗の活込状況及び入手先'!$C4:$C15,'２．種苗の活込状況及び入手先'!$B4:$B15,"3月",'２．種苗の活込状況及び入手先'!$D4:$D15,"&gt;=2")</f>
        <v>0</v>
      </c>
      <c r="D7" s="145">
        <f>+SUMIFS('２．種苗の活込状況及び入手先'!$C4:$C15,'２．種苗の活込状況及び入手先'!$B4:$B15,"3月",'２．種苗の活込状況及び入手先'!$D4:$D15,"&lt;2")</f>
        <v>0</v>
      </c>
      <c r="E7" s="141">
        <f>SUMIF('２．種苗の活込状況及び入手先'!B18:B29,【自動集計表】!B7,'２．種苗の活込状況及び入手先'!C18:C29)</f>
        <v>0</v>
      </c>
      <c r="F7" s="142">
        <f>SUMIF('４．移送された状況'!$B$4:$B$15,【自動集計表】!$B7,'４．移送された状況'!$C$4:$C$15)</f>
        <v>0</v>
      </c>
      <c r="G7" s="141">
        <f>SUMIF('４．移送された状況'!$B$18:$B$29,【自動集計表】!$B7,'４．移送された状況'!$C$18:$C$29)</f>
        <v>0</v>
      </c>
      <c r="H7" s="142">
        <f>SUMIF('３．移送した状況'!$B$4:$B$15,【自動集計表】!$B7,'３．移送した状況'!$C$4:$C$15)</f>
        <v>0</v>
      </c>
      <c r="I7" s="141">
        <f>SUMIF('３．移送した状況'!$B$18:$B$29,【自動集計表】!$B7,'３．移送した状況'!$C$18:$C$29)</f>
        <v>0</v>
      </c>
      <c r="J7" s="142">
        <f>SUMIF('６．出荷状況'!B4:B15,【自動集計表】!B7,'６．出荷状況'!C4:C15)</f>
        <v>0</v>
      </c>
      <c r="K7" s="133">
        <f>SUMIF('６．出荷状況'!$B$4:$B$15,【自動集計表】!$B7,'６．出荷状況'!$D$4:$D$15)</f>
        <v>0</v>
      </c>
      <c r="L7" s="134" t="e">
        <f>K7/J7</f>
        <v>#DIV/0!</v>
      </c>
      <c r="M7" s="143">
        <f>SUMIF('６．出荷状況'!B18:B29,【自動集計表】!B7,'６．出荷状況'!C18:C29)</f>
        <v>0</v>
      </c>
      <c r="N7" s="133">
        <f>SUMIF('６．出荷状況'!$B$18:$B$29,【自動集計表】!$B7,'６．出荷状況'!$D$18:$D$29)</f>
        <v>0</v>
      </c>
      <c r="O7" s="135" t="e">
        <f t="shared" si="0"/>
        <v>#DIV/0!</v>
      </c>
      <c r="P7" s="142">
        <f>SUMIF('５．斃死状況'!B4:B15,【自動集計表】!B7,'５．斃死状況'!C4:C15)</f>
        <v>0</v>
      </c>
      <c r="Q7" s="144">
        <f>SUMIF('５．斃死状況'!B18:B29,【自動集計表】!B7,'５．斃死状況'!C18:C29)</f>
        <v>0</v>
      </c>
      <c r="R7" s="137">
        <f>+R6+SUM(C7:G7)-(+SUM(H7:I7,J7,M7,P7:Q7))</f>
        <v>0</v>
      </c>
    </row>
    <row r="8" spans="2:18" ht="30" customHeight="1" x14ac:dyDescent="0.15">
      <c r="B8" s="138" t="s">
        <v>39</v>
      </c>
      <c r="C8" s="139">
        <f>+SUMIFS('２．種苗の活込状況及び入手先'!$C4:$C15,'２．種苗の活込状況及び入手先'!$B4:$B15,"4月",'２．種苗の活込状況及び入手先'!$D4:$D15,"&gt;=2")</f>
        <v>0</v>
      </c>
      <c r="D8" s="145">
        <f>+SUMIFS('２．種苗の活込状況及び入手先'!$C4:$C15,'２．種苗の活込状況及び入手先'!$B4:$B15,"4月",'２．種苗の活込状況及び入手先'!$D4:$D15,"&lt;2")</f>
        <v>0</v>
      </c>
      <c r="E8" s="141">
        <f>SUMIF('２．種苗の活込状況及び入手先'!B18:B29,【自動集計表】!B8,'２．種苗の活込状況及び入手先'!C18:C29)</f>
        <v>0</v>
      </c>
      <c r="F8" s="142">
        <f>SUMIF('４．移送された状況'!$B$4:$B$15,【自動集計表】!$B8,'４．移送された状況'!$C$4:$C$15)</f>
        <v>0</v>
      </c>
      <c r="G8" s="141">
        <f>SUMIF('４．移送された状況'!$B$18:$B$29,【自動集計表】!$B8,'４．移送された状況'!$C$18:$C$29)</f>
        <v>0</v>
      </c>
      <c r="H8" s="142">
        <f>SUMIF('３．移送した状況'!$B$4:$B$15,【自動集計表】!$B8,'３．移送した状況'!$C$4:$C$15)</f>
        <v>0</v>
      </c>
      <c r="I8" s="141">
        <f>SUMIF('３．移送した状況'!$B$18:$B$29,【自動集計表】!$B8,'３．移送した状況'!$C$18:$C$29)</f>
        <v>0</v>
      </c>
      <c r="J8" s="142">
        <f>SUMIF('６．出荷状況'!B4:B15,【自動集計表】!B8,'６．出荷状況'!C4:C15)</f>
        <v>0</v>
      </c>
      <c r="K8" s="133">
        <f>SUMIF('６．出荷状況'!$B$4:$B$15,【自動集計表】!$B8,'６．出荷状況'!$D$4:$D$15)</f>
        <v>0</v>
      </c>
      <c r="L8" s="134" t="e">
        <f>K8/J8</f>
        <v>#DIV/0!</v>
      </c>
      <c r="M8" s="143">
        <f>SUMIF('６．出荷状況'!B18:B29,【自動集計表】!B8,'６．出荷状況'!C18:C29)</f>
        <v>0</v>
      </c>
      <c r="N8" s="133">
        <f>SUMIF('６．出荷状況'!$B$18:$B$29,【自動集計表】!$B8,'６．出荷状況'!$D$18:$D$29)</f>
        <v>0</v>
      </c>
      <c r="O8" s="135" t="e">
        <f t="shared" si="0"/>
        <v>#DIV/0!</v>
      </c>
      <c r="P8" s="142">
        <f>SUMIF('５．斃死状況'!B4:B15,【自動集計表】!B8,'５．斃死状況'!C4:C15)</f>
        <v>0</v>
      </c>
      <c r="Q8" s="144">
        <f>SUMIF('５．斃死状況'!B18:B29,【自動集計表】!B8,'５．斃死状況'!C18:C29)</f>
        <v>0</v>
      </c>
      <c r="R8" s="137">
        <f t="shared" ref="R8:R16" si="1">+R7+SUM(C8:G8)-(+SUM(H8:I8,J8,M8,P8:Q8))</f>
        <v>0</v>
      </c>
    </row>
    <row r="9" spans="2:18" ht="30" customHeight="1" x14ac:dyDescent="0.15">
      <c r="B9" s="138" t="s">
        <v>40</v>
      </c>
      <c r="C9" s="139">
        <f>+SUMIFS('２．種苗の活込状況及び入手先'!$C4:$C15,'２．種苗の活込状況及び入手先'!$B4:$B15,"5月",'２．種苗の活込状況及び入手先'!$D4:$D15,"&gt;=2")</f>
        <v>0</v>
      </c>
      <c r="D9" s="145">
        <f>+SUMIFS('２．種苗の活込状況及び入手先'!$C4:$C15,'２．種苗の活込状況及び入手先'!$B4:$B15,"5月",'２．種苗の活込状況及び入手先'!$D4:$D15,"&lt;2")</f>
        <v>0</v>
      </c>
      <c r="E9" s="141">
        <f>SUMIF('２．種苗の活込状況及び入手先'!B18:B29,【自動集計表】!B9,'２．種苗の活込状況及び入手先'!C18:C29)</f>
        <v>0</v>
      </c>
      <c r="F9" s="142">
        <f>SUMIF('４．移送された状況'!$B$4:$B$15,【自動集計表】!$B9,'４．移送された状況'!$C$4:$C$15)</f>
        <v>0</v>
      </c>
      <c r="G9" s="141">
        <f>SUMIF('４．移送された状況'!$B$18:$B$29,【自動集計表】!$B9,'４．移送された状況'!$C$18:$C$29)</f>
        <v>0</v>
      </c>
      <c r="H9" s="142">
        <f>SUMIF('３．移送した状況'!$B$4:$B$15,【自動集計表】!$B9,'３．移送した状況'!$C$4:$C$15)</f>
        <v>0</v>
      </c>
      <c r="I9" s="141">
        <f>SUMIF('３．移送した状況'!$B$18:$B$29,【自動集計表】!$B9,'３．移送した状況'!$C$18:$C$29)</f>
        <v>0</v>
      </c>
      <c r="J9" s="142">
        <f>SUMIF('６．出荷状況'!B4:B15,【自動集計表】!B9,'６．出荷状況'!C4:C15)</f>
        <v>0</v>
      </c>
      <c r="K9" s="133">
        <f>SUMIF('６．出荷状況'!$B$4:$B$15,【自動集計表】!$B9,'６．出荷状況'!$D$4:$D$15)</f>
        <v>0</v>
      </c>
      <c r="L9" s="134" t="e">
        <f t="shared" ref="L9:L16" si="2">K9/J9</f>
        <v>#DIV/0!</v>
      </c>
      <c r="M9" s="143">
        <f>SUMIF('６．出荷状況'!B18:B29,【自動集計表】!B9,'６．出荷状況'!C18:C29)</f>
        <v>0</v>
      </c>
      <c r="N9" s="133">
        <f>SUMIF('６．出荷状況'!$B$18:$B$29,【自動集計表】!$B9,'６．出荷状況'!$D$18:$D$29)</f>
        <v>0</v>
      </c>
      <c r="O9" s="135" t="e">
        <f t="shared" si="0"/>
        <v>#DIV/0!</v>
      </c>
      <c r="P9" s="142">
        <f>SUMIF('５．斃死状況'!B4:B15,【自動集計表】!B9,'５．斃死状況'!C4:C15)</f>
        <v>0</v>
      </c>
      <c r="Q9" s="144">
        <f>SUMIF('５．斃死状況'!B18:B29,【自動集計表】!B9,'５．斃死状況'!C18:C29)</f>
        <v>0</v>
      </c>
      <c r="R9" s="137">
        <f>+R8+SUM(C9:G9)-(+SUM(H9:I9,J9,M9,P9:Q9))</f>
        <v>0</v>
      </c>
    </row>
    <row r="10" spans="2:18" ht="30" customHeight="1" x14ac:dyDescent="0.15">
      <c r="B10" s="138" t="s">
        <v>41</v>
      </c>
      <c r="C10" s="139">
        <f>+SUMIFS('２．種苗の活込状況及び入手先'!$C4:$C15,'２．種苗の活込状況及び入手先'!$B4:$B15,"6月",'２．種苗の活込状況及び入手先'!$D4:$D15,"&gt;=2")</f>
        <v>0</v>
      </c>
      <c r="D10" s="145">
        <f>+SUMIFS('２．種苗の活込状況及び入手先'!$C4:$C15,'２．種苗の活込状況及び入手先'!$B4:$B15,"6月",'２．種苗の活込状況及び入手先'!$D4:$D15,"&lt;2")</f>
        <v>0</v>
      </c>
      <c r="E10" s="141">
        <f>SUMIF('２．種苗の活込状況及び入手先'!B18:B29,【自動集計表】!B10,'２．種苗の活込状況及び入手先'!C18:C29)</f>
        <v>0</v>
      </c>
      <c r="F10" s="142">
        <f>SUMIF('４．移送された状況'!$B$4:$B$15,【自動集計表】!$B10,'４．移送された状況'!$C$4:$C$15)</f>
        <v>0</v>
      </c>
      <c r="G10" s="141">
        <f>SUMIF('４．移送された状況'!$B$18:$B$29,【自動集計表】!$B10,'４．移送された状況'!$C$18:$C$29)</f>
        <v>0</v>
      </c>
      <c r="H10" s="142">
        <f>SUMIF('３．移送した状況'!$B$4:$B$15,【自動集計表】!$B10,'３．移送した状況'!$C$4:$C$15)</f>
        <v>0</v>
      </c>
      <c r="I10" s="141">
        <f>SUMIF('３．移送した状況'!$B$18:$B$29,【自動集計表】!$B10,'３．移送した状況'!$C$18:$C$29)</f>
        <v>0</v>
      </c>
      <c r="J10" s="142">
        <f>SUMIF('６．出荷状況'!B4:B15,【自動集計表】!B10,'６．出荷状況'!C4:C15)</f>
        <v>0</v>
      </c>
      <c r="K10" s="133">
        <f>SUMIF('６．出荷状況'!$B$4:$B$15,【自動集計表】!$B10,'６．出荷状況'!$D$4:$D$15)</f>
        <v>0</v>
      </c>
      <c r="L10" s="134" t="e">
        <f t="shared" si="2"/>
        <v>#DIV/0!</v>
      </c>
      <c r="M10" s="143">
        <f>SUMIF('６．出荷状況'!B18:B29,【自動集計表】!B10,'６．出荷状況'!C18:C29)</f>
        <v>0</v>
      </c>
      <c r="N10" s="133">
        <f>SUMIF('６．出荷状況'!$B$18:$B$29,【自動集計表】!$B10,'６．出荷状況'!$D$18:$D$29)</f>
        <v>0</v>
      </c>
      <c r="O10" s="135" t="e">
        <f t="shared" si="0"/>
        <v>#DIV/0!</v>
      </c>
      <c r="P10" s="142">
        <f>SUMIF('５．斃死状況'!B4:B15,【自動集計表】!B10,'５．斃死状況'!C4:C15)</f>
        <v>0</v>
      </c>
      <c r="Q10" s="144">
        <f>SUMIF('５．斃死状況'!B18:B29,【自動集計表】!B10,'５．斃死状況'!C18:C29)</f>
        <v>0</v>
      </c>
      <c r="R10" s="137">
        <f t="shared" si="1"/>
        <v>0</v>
      </c>
    </row>
    <row r="11" spans="2:18" ht="30" customHeight="1" x14ac:dyDescent="0.15">
      <c r="B11" s="138" t="s">
        <v>42</v>
      </c>
      <c r="C11" s="139">
        <f>+SUMIFS('２．種苗の活込状況及び入手先'!$C4:$C15,'２．種苗の活込状況及び入手先'!$B4:$B15,"7月",'２．種苗の活込状況及び入手先'!$D4:$D15,"&gt;=2")</f>
        <v>0</v>
      </c>
      <c r="D11" s="145">
        <f>+SUMIFS('２．種苗の活込状況及び入手先'!$C4:$C15,'２．種苗の活込状況及び入手先'!$B4:$B15,"7月",'２．種苗の活込状況及び入手先'!$D4:$D15,"&lt;2")</f>
        <v>0</v>
      </c>
      <c r="E11" s="141">
        <f>SUMIF('２．種苗の活込状況及び入手先'!B18:B29,【自動集計表】!B11,'２．種苗の活込状況及び入手先'!C18:C29)</f>
        <v>0</v>
      </c>
      <c r="F11" s="142">
        <f>SUMIF('４．移送された状況'!$B$4:$B$15,【自動集計表】!$B11,'４．移送された状況'!$C$4:$C$15)</f>
        <v>0</v>
      </c>
      <c r="G11" s="141">
        <f>SUMIF('４．移送された状況'!$B$18:$B$29,【自動集計表】!$B11,'４．移送された状況'!$C$18:$C$29)</f>
        <v>0</v>
      </c>
      <c r="H11" s="142">
        <f>SUMIF('３．移送した状況'!$B$4:$B$15,【自動集計表】!$B11,'３．移送した状況'!$C$4:$C$15)</f>
        <v>0</v>
      </c>
      <c r="I11" s="141">
        <f>SUMIF('３．移送した状況'!$B$18:$B$29,【自動集計表】!$B11,'３．移送した状況'!$C$18:$C$29)</f>
        <v>0</v>
      </c>
      <c r="J11" s="142">
        <f>SUMIF('６．出荷状況'!B4:B15,【自動集計表】!B11,'６．出荷状況'!C4:C15)</f>
        <v>0</v>
      </c>
      <c r="K11" s="133">
        <f>SUMIF('６．出荷状況'!$B$4:$B$15,【自動集計表】!$B11,'６．出荷状況'!$D$4:$D$15)</f>
        <v>0</v>
      </c>
      <c r="L11" s="134" t="e">
        <f t="shared" si="2"/>
        <v>#DIV/0!</v>
      </c>
      <c r="M11" s="143">
        <f>SUMIF('６．出荷状況'!B18:B29,【自動集計表】!B11,'６．出荷状況'!C18:C29)</f>
        <v>0</v>
      </c>
      <c r="N11" s="133">
        <f>SUMIF('６．出荷状況'!$B$18:$B$29,【自動集計表】!$B11,'６．出荷状況'!$D$18:$D$29)</f>
        <v>0</v>
      </c>
      <c r="O11" s="135" t="e">
        <f t="shared" si="0"/>
        <v>#DIV/0!</v>
      </c>
      <c r="P11" s="142">
        <f>SUMIF('５．斃死状況'!B4:B15,【自動集計表】!B11,'５．斃死状況'!C4:C15)</f>
        <v>0</v>
      </c>
      <c r="Q11" s="144">
        <f>SUMIF('５．斃死状況'!B18:B29,【自動集計表】!B11,'５．斃死状況'!C18:C29)</f>
        <v>0</v>
      </c>
      <c r="R11" s="137">
        <f t="shared" si="1"/>
        <v>0</v>
      </c>
    </row>
    <row r="12" spans="2:18" ht="30" customHeight="1" x14ac:dyDescent="0.15">
      <c r="B12" s="138" t="s">
        <v>43</v>
      </c>
      <c r="C12" s="139">
        <f>+SUMIFS('２．種苗の活込状況及び入手先'!$C4:$C15,'２．種苗の活込状況及び入手先'!$B4:$B15,"8月",'２．種苗の活込状況及び入手先'!$D4:$D15,"&gt;=2")</f>
        <v>0</v>
      </c>
      <c r="D12" s="145">
        <f>+SUMIFS('２．種苗の活込状況及び入手先'!$C4:$C15,'２．種苗の活込状況及び入手先'!$B4:$B15,"8月",'２．種苗の活込状況及び入手先'!$D4:$D15,"&lt;2")</f>
        <v>0</v>
      </c>
      <c r="E12" s="141">
        <f>SUMIF('２．種苗の活込状況及び入手先'!B18:B29,【自動集計表】!B12,'２．種苗の活込状況及び入手先'!C18:C29)</f>
        <v>0</v>
      </c>
      <c r="F12" s="142">
        <f>SUMIF('４．移送された状況'!$B$4:$B$15,【自動集計表】!$B12,'４．移送された状況'!$C$4:$C$15)</f>
        <v>0</v>
      </c>
      <c r="G12" s="141">
        <f>SUMIF('４．移送された状況'!$B$18:$B$29,【自動集計表】!$B12,'４．移送された状況'!$C$18:$C$29)</f>
        <v>0</v>
      </c>
      <c r="H12" s="142">
        <f>SUMIF('３．移送した状況'!$B$4:$B$15,【自動集計表】!$B12,'３．移送した状況'!$C$4:$C$15)</f>
        <v>0</v>
      </c>
      <c r="I12" s="141">
        <f>SUMIF('３．移送した状況'!$B$18:$B$29,【自動集計表】!$B12,'３．移送した状況'!$C$18:$C$29)</f>
        <v>0</v>
      </c>
      <c r="J12" s="142">
        <f>SUMIF('６．出荷状況'!B4:B15,【自動集計表】!B12,'６．出荷状況'!C4:C15)</f>
        <v>0</v>
      </c>
      <c r="K12" s="133">
        <f>SUMIF('６．出荷状況'!$B$4:$B$15,【自動集計表】!$B12,'６．出荷状況'!$D$4:$D$15)</f>
        <v>0</v>
      </c>
      <c r="L12" s="134" t="e">
        <f t="shared" si="2"/>
        <v>#DIV/0!</v>
      </c>
      <c r="M12" s="143">
        <f>SUMIF('６．出荷状況'!B18:B29,【自動集計表】!B12,'６．出荷状況'!C18:C29)</f>
        <v>0</v>
      </c>
      <c r="N12" s="133">
        <f>SUMIF('６．出荷状況'!$B$18:$B$29,【自動集計表】!$B12,'６．出荷状況'!$D$18:$D$29)</f>
        <v>0</v>
      </c>
      <c r="O12" s="135" t="e">
        <f t="shared" si="0"/>
        <v>#DIV/0!</v>
      </c>
      <c r="P12" s="142">
        <f>SUMIF('５．斃死状況'!B4:B15,【自動集計表】!B12,'５．斃死状況'!C4:C15)</f>
        <v>0</v>
      </c>
      <c r="Q12" s="144">
        <f>SUMIF('５．斃死状況'!B18:B29,【自動集計表】!B12,'５．斃死状況'!C18:C29)</f>
        <v>0</v>
      </c>
      <c r="R12" s="137">
        <f t="shared" si="1"/>
        <v>0</v>
      </c>
    </row>
    <row r="13" spans="2:18" ht="30" customHeight="1" x14ac:dyDescent="0.15">
      <c r="B13" s="138" t="s">
        <v>44</v>
      </c>
      <c r="C13" s="139">
        <f>+SUMIFS('２．種苗の活込状況及び入手先'!$C4:$C15,'２．種苗の活込状況及び入手先'!$B4:$B15,"9月",'２．種苗の活込状況及び入手先'!$D4:$D15,"&gt;=2")</f>
        <v>0</v>
      </c>
      <c r="D13" s="145">
        <f>+SUMIFS('２．種苗の活込状況及び入手先'!$C4:$C15,'２．種苗の活込状況及び入手先'!$B4:$B15,"9月",'２．種苗の活込状況及び入手先'!$D4:$D15,"&lt;2")</f>
        <v>0</v>
      </c>
      <c r="E13" s="141">
        <f>SUMIF('２．種苗の活込状況及び入手先'!B18:B29,【自動集計表】!B13,'２．種苗の活込状況及び入手先'!C18:C29)</f>
        <v>0</v>
      </c>
      <c r="F13" s="142">
        <f>SUMIF('４．移送された状況'!$B$4:$B$15,【自動集計表】!$B13,'４．移送された状況'!$C$4:$C$15)</f>
        <v>0</v>
      </c>
      <c r="G13" s="141">
        <f>SUMIF('４．移送された状況'!$B$18:$B$29,【自動集計表】!$B13,'４．移送された状況'!$C$18:$C$29)</f>
        <v>0</v>
      </c>
      <c r="H13" s="142">
        <f>SUMIF('３．移送した状況'!$B$4:$B$15,【自動集計表】!$B13,'３．移送した状況'!$C$4:$C$15)</f>
        <v>0</v>
      </c>
      <c r="I13" s="141">
        <f>SUMIF('３．移送した状況'!$B$18:$B$29,【自動集計表】!$B13,'３．移送した状況'!$C$18:$C$29)</f>
        <v>0</v>
      </c>
      <c r="J13" s="142">
        <f>SUMIF('６．出荷状況'!B4:B15,【自動集計表】!B13,'６．出荷状況'!C4:C15)</f>
        <v>0</v>
      </c>
      <c r="K13" s="133">
        <f>SUMIF('６．出荷状況'!$B$4:$B$15,【自動集計表】!$B13,'６．出荷状況'!$D$4:$D$15)</f>
        <v>0</v>
      </c>
      <c r="L13" s="134" t="e">
        <f t="shared" si="2"/>
        <v>#DIV/0!</v>
      </c>
      <c r="M13" s="143">
        <f>SUMIF('６．出荷状況'!B18:B29,【自動集計表】!B13,'６．出荷状況'!C18:C29)</f>
        <v>0</v>
      </c>
      <c r="N13" s="133">
        <f>SUMIF('６．出荷状況'!$B$18:$B$29,【自動集計表】!$B13,'６．出荷状況'!$D$18:$D$29)</f>
        <v>0</v>
      </c>
      <c r="O13" s="135" t="e">
        <f t="shared" si="0"/>
        <v>#DIV/0!</v>
      </c>
      <c r="P13" s="142">
        <f>SUMIF('５．斃死状況'!B4:B15,【自動集計表】!B13,'５．斃死状況'!C4:C15)</f>
        <v>0</v>
      </c>
      <c r="Q13" s="144">
        <f>SUMIF('５．斃死状況'!B18:B29,【自動集計表】!B13,'５．斃死状況'!C18:C29)</f>
        <v>0</v>
      </c>
      <c r="R13" s="137">
        <f t="shared" si="1"/>
        <v>0</v>
      </c>
    </row>
    <row r="14" spans="2:18" ht="30" customHeight="1" x14ac:dyDescent="0.15">
      <c r="B14" s="138" t="s">
        <v>45</v>
      </c>
      <c r="C14" s="139">
        <f>+SUMIFS('２．種苗の活込状況及び入手先'!$C4:$C15,'２．種苗の活込状況及び入手先'!$B4:$B15,"10月",'２．種苗の活込状況及び入手先'!$D4:$D15,"&gt;=2")</f>
        <v>0</v>
      </c>
      <c r="D14" s="145">
        <f>+SUMIFS('２．種苗の活込状況及び入手先'!$C4:$C15,'２．種苗の活込状況及び入手先'!$B4:$B15,"10月",'２．種苗の活込状況及び入手先'!$D4:$D15,"&lt;2")</f>
        <v>0</v>
      </c>
      <c r="E14" s="141">
        <f>SUMIF('２．種苗の活込状況及び入手先'!B18:B29,【自動集計表】!B14,'２．種苗の活込状況及び入手先'!C18:C29)</f>
        <v>0</v>
      </c>
      <c r="F14" s="142">
        <f>SUMIF('４．移送された状況'!$B$4:$B$15,【自動集計表】!$B14,'４．移送された状況'!$C$4:$C$15)</f>
        <v>0</v>
      </c>
      <c r="G14" s="141">
        <f>SUMIF('４．移送された状況'!$B$18:$B$29,【自動集計表】!$B14,'４．移送された状況'!$C$18:$C$29)</f>
        <v>0</v>
      </c>
      <c r="H14" s="142">
        <f>SUMIF('３．移送した状況'!$B$4:$B$15,【自動集計表】!$B14,'３．移送した状況'!$C$4:$C$15)</f>
        <v>0</v>
      </c>
      <c r="I14" s="141">
        <f>SUMIF('３．移送した状況'!$B$18:$B$29,【自動集計表】!$B14,'３．移送した状況'!$C$18:$C$29)</f>
        <v>0</v>
      </c>
      <c r="J14" s="142">
        <f>SUMIF('６．出荷状況'!B4:B15,【自動集計表】!B14,'６．出荷状況'!C4:C15)</f>
        <v>0</v>
      </c>
      <c r="K14" s="133">
        <f>SUMIF('６．出荷状況'!$B$4:$B$15,【自動集計表】!$B14,'６．出荷状況'!$D$4:$D$15)</f>
        <v>0</v>
      </c>
      <c r="L14" s="134" t="e">
        <f t="shared" si="2"/>
        <v>#DIV/0!</v>
      </c>
      <c r="M14" s="143">
        <f>SUMIF('６．出荷状況'!B18:B29,【自動集計表】!B14,'６．出荷状況'!C18:C29)</f>
        <v>0</v>
      </c>
      <c r="N14" s="133">
        <f>SUMIF('６．出荷状況'!$B$18:$B$29,【自動集計表】!$B14,'６．出荷状況'!$D$18:$D$29)</f>
        <v>0</v>
      </c>
      <c r="O14" s="135" t="e">
        <f t="shared" si="0"/>
        <v>#DIV/0!</v>
      </c>
      <c r="P14" s="142">
        <f>SUMIF('５．斃死状況'!B4:B15,【自動集計表】!B14,'５．斃死状況'!C4:C15)</f>
        <v>0</v>
      </c>
      <c r="Q14" s="144">
        <f>SUMIF('５．斃死状況'!B18:B29,【自動集計表】!B14,'５．斃死状況'!C18:C29)</f>
        <v>0</v>
      </c>
      <c r="R14" s="137">
        <f t="shared" si="1"/>
        <v>0</v>
      </c>
    </row>
    <row r="15" spans="2:18" ht="30" customHeight="1" x14ac:dyDescent="0.15">
      <c r="B15" s="138" t="s">
        <v>46</v>
      </c>
      <c r="C15" s="139">
        <f>+SUMIFS('２．種苗の活込状況及び入手先'!$C4:$C15,'２．種苗の活込状況及び入手先'!$B4:$B15,"11月",'２．種苗の活込状況及び入手先'!$D4:$D15,"&gt;=2")</f>
        <v>0</v>
      </c>
      <c r="D15" s="145">
        <f>+SUMIFS('２．種苗の活込状況及び入手先'!$C4:$C15,'２．種苗の活込状況及び入手先'!$B4:$B15,"11月",'２．種苗の活込状況及び入手先'!$D4:$D15,"&lt;2")</f>
        <v>0</v>
      </c>
      <c r="E15" s="141">
        <f>SUMIF('２．種苗の活込状況及び入手先'!B18:B29,【自動集計表】!B15,'２．種苗の活込状況及び入手先'!C18:C29)</f>
        <v>0</v>
      </c>
      <c r="F15" s="142">
        <f>SUMIF('４．移送された状況'!$B$4:$B$15,【自動集計表】!$B15,'４．移送された状況'!$C$4:$C$15)</f>
        <v>0</v>
      </c>
      <c r="G15" s="141">
        <f>SUMIF('４．移送された状況'!$B$18:$B$29,【自動集計表】!$B15,'４．移送された状況'!$C$18:$C$29)</f>
        <v>0</v>
      </c>
      <c r="H15" s="142">
        <f>SUMIF('３．移送した状況'!$B$4:$B$15,【自動集計表】!$B15,'３．移送した状況'!$C$4:$C$15)</f>
        <v>0</v>
      </c>
      <c r="I15" s="141">
        <f>SUMIF('３．移送した状況'!$B$18:$B$29,【自動集計表】!$B15,'３．移送した状況'!$C$18:$C$29)</f>
        <v>0</v>
      </c>
      <c r="J15" s="142">
        <f>SUMIF('６．出荷状況'!B4:B15,【自動集計表】!B15,'６．出荷状況'!C4:C15)</f>
        <v>0</v>
      </c>
      <c r="K15" s="133">
        <f>SUMIF('６．出荷状況'!$B$4:$B$15,【自動集計表】!$B15,'６．出荷状況'!$D$4:$D$15)</f>
        <v>0</v>
      </c>
      <c r="L15" s="134" t="e">
        <f t="shared" si="2"/>
        <v>#DIV/0!</v>
      </c>
      <c r="M15" s="143">
        <f>SUMIF('６．出荷状況'!B18:B29,【自動集計表】!B15,'６．出荷状況'!C18:C29)</f>
        <v>0</v>
      </c>
      <c r="N15" s="133">
        <f>SUMIF('６．出荷状況'!$B$18:$B$29,【自動集計表】!$B15,'６．出荷状況'!$D$18:$D$29)</f>
        <v>0</v>
      </c>
      <c r="O15" s="135" t="e">
        <f t="shared" si="0"/>
        <v>#DIV/0!</v>
      </c>
      <c r="P15" s="142">
        <f>SUMIF('５．斃死状況'!B4:B15,【自動集計表】!B15,'５．斃死状況'!C4:C15)</f>
        <v>0</v>
      </c>
      <c r="Q15" s="144">
        <f>SUMIF('５．斃死状況'!B18:B29,【自動集計表】!B15,'５．斃死状況'!C18:C29)</f>
        <v>0</v>
      </c>
      <c r="R15" s="137">
        <f t="shared" si="1"/>
        <v>0</v>
      </c>
    </row>
    <row r="16" spans="2:18" ht="30" customHeight="1" thickBot="1" x14ac:dyDescent="0.2">
      <c r="B16" s="146" t="s">
        <v>47</v>
      </c>
      <c r="C16" s="147">
        <f>+SUMIFS('２．種苗の活込状況及び入手先'!$C4:$C15,'２．種苗の活込状況及び入手先'!$B4:$B15,"12月",'２．種苗の活込状況及び入手先'!$D4:$D15,"&gt;=2")</f>
        <v>0</v>
      </c>
      <c r="D16" s="148">
        <f>+SUMIFS('２．種苗の活込状況及び入手先'!$C4:$C15,'２．種苗の活込状況及び入手先'!$B4:$B15,"12月",'２．種苗の活込状況及び入手先'!$D4:$D15,"&lt;2")</f>
        <v>0</v>
      </c>
      <c r="E16" s="149">
        <f>SUMIF('２．種苗の活込状況及び入手先'!B18:B29,【自動集計表】!B16,'２．種苗の活込状況及び入手先'!C18:C29)</f>
        <v>0</v>
      </c>
      <c r="F16" s="150">
        <f>SUMIF('４．移送された状況'!$B$4:$B$15,【自動集計表】!$B16,'４．移送された状況'!$C$4:$C$15)</f>
        <v>0</v>
      </c>
      <c r="G16" s="151">
        <f>SUMIF('４．移送された状況'!$B$18:$B$29,【自動集計表】!$B16,'４．移送された状況'!$C$18:$C$29)</f>
        <v>0</v>
      </c>
      <c r="H16" s="150">
        <f>SUMIF('３．移送した状況'!$B$4:$B$15,【自動集計表】!$B16,'３．移送した状況'!$C$4:$C$15)</f>
        <v>0</v>
      </c>
      <c r="I16" s="151">
        <f>SUMIF('３．移送した状況'!$B$18:$B$29,【自動集計表】!$B16,'３．移送した状況'!$C$18:$C$29)</f>
        <v>0</v>
      </c>
      <c r="J16" s="152">
        <f>SUMIF('６．出荷状況'!B4:B15,【自動集計表】!B16,'６．出荷状況'!C4:C15)</f>
        <v>0</v>
      </c>
      <c r="K16" s="153">
        <f>SUMIF('６．出荷状況'!$B$4:$B$15,【自動集計表】!$B16,'６．出荷状況'!$D$4:$D$15)</f>
        <v>0</v>
      </c>
      <c r="L16" s="154" t="e">
        <f t="shared" si="2"/>
        <v>#DIV/0!</v>
      </c>
      <c r="M16" s="155">
        <f>SUMIF('６．出荷状況'!B18:B29,【自動集計表】!B16,'６．出荷状況'!C18:C29)</f>
        <v>0</v>
      </c>
      <c r="N16" s="153">
        <f>SUMIF('６．出荷状況'!$B$18:$B$29,【自動集計表】!$B16,'６．出荷状況'!$D$18:$D$29)</f>
        <v>0</v>
      </c>
      <c r="O16" s="156" t="e">
        <f t="shared" si="0"/>
        <v>#DIV/0!</v>
      </c>
      <c r="P16" s="152">
        <f>SUMIF('５．斃死状況'!B4:B15,【自動集計表】!B16,'５．斃死状況'!C4:C15)</f>
        <v>0</v>
      </c>
      <c r="Q16" s="157">
        <f>SUMIF('５．斃死状況'!B18:B29,【自動集計表】!B16,'５．斃死状況'!C18:C29)</f>
        <v>0</v>
      </c>
      <c r="R16" s="158">
        <f t="shared" si="1"/>
        <v>0</v>
      </c>
    </row>
    <row r="17" spans="2:18" ht="30" customHeight="1" thickBot="1" x14ac:dyDescent="0.2">
      <c r="B17" s="159" t="s">
        <v>30</v>
      </c>
      <c r="C17" s="160">
        <f>+SUM(C5:C16)</f>
        <v>0</v>
      </c>
      <c r="D17" s="161">
        <f t="shared" ref="D17:K17" si="3">SUM(D5:D16)</f>
        <v>0</v>
      </c>
      <c r="E17" s="151">
        <f t="shared" si="3"/>
        <v>0</v>
      </c>
      <c r="F17" s="150">
        <f t="shared" si="3"/>
        <v>0</v>
      </c>
      <c r="G17" s="151">
        <f t="shared" si="3"/>
        <v>0</v>
      </c>
      <c r="H17" s="150">
        <f t="shared" si="3"/>
        <v>0</v>
      </c>
      <c r="I17" s="151">
        <f t="shared" si="3"/>
        <v>0</v>
      </c>
      <c r="J17" s="150">
        <f t="shared" si="3"/>
        <v>0</v>
      </c>
      <c r="K17" s="150">
        <f t="shared" si="3"/>
        <v>0</v>
      </c>
      <c r="L17" s="162" t="e">
        <f>K17/J17</f>
        <v>#DIV/0!</v>
      </c>
      <c r="M17" s="150">
        <f>SUM(M5:M16)</f>
        <v>0</v>
      </c>
      <c r="N17" s="153">
        <f>SUM(N5:N16)</f>
        <v>0</v>
      </c>
      <c r="O17" s="156" t="e">
        <f>N17/M17</f>
        <v>#DIV/0!</v>
      </c>
      <c r="P17" s="150">
        <f>SUM(P5:P16)</f>
        <v>0</v>
      </c>
      <c r="Q17" s="156">
        <f>SUM(Q5:Q16)</f>
        <v>0</v>
      </c>
      <c r="R17" s="158">
        <f>SUM(C17:G17)-(+SUM(H17:I17,J17,M17,P17:Q17))</f>
        <v>0</v>
      </c>
    </row>
    <row r="18" spans="2:18" ht="30" customHeight="1" x14ac:dyDescent="0.15">
      <c r="B18" s="163" t="s">
        <v>48</v>
      </c>
      <c r="C18" s="227">
        <f>+SUMIF('２．種苗の活込状況及び入手先'!E4:E15,"曳き縄",'２．種苗の活込状況及び入手先'!C4:C15)+SUMIF('２．種苗の活込状況及び入手先'!E4:E15,"釣り",'２．種苗の活込状況及び入手先'!C4:C15)+SUMIF('２．種苗の活込状況及び入手先'!E4:E15,"その他",'２．種苗の活込状況及び入手先'!C4:C15)</f>
        <v>0</v>
      </c>
      <c r="D18" s="228"/>
      <c r="E18" s="164"/>
      <c r="F18" s="164"/>
      <c r="G18" s="164"/>
      <c r="H18" s="164"/>
      <c r="I18" s="164"/>
      <c r="J18" s="164"/>
      <c r="K18" s="164"/>
      <c r="L18" s="164"/>
      <c r="M18" s="164"/>
      <c r="N18" s="164"/>
      <c r="O18" s="164"/>
      <c r="P18" s="164"/>
      <c r="Q18" s="164"/>
      <c r="R18" s="164"/>
    </row>
    <row r="19" spans="2:18" ht="30" customHeight="1" thickBot="1" x14ac:dyDescent="0.2">
      <c r="B19" s="165" t="s">
        <v>49</v>
      </c>
      <c r="C19" s="229">
        <f>+SUMIF('２．種苗の活込状況及び入手先'!E4:E15,"まき網",'２．種苗の活込状況及び入手先'!C4:C15)</f>
        <v>0</v>
      </c>
      <c r="D19" s="230"/>
      <c r="E19" s="164"/>
      <c r="F19" s="164"/>
      <c r="G19" s="164"/>
      <c r="H19" s="164"/>
      <c r="I19" s="164"/>
      <c r="J19" s="164"/>
      <c r="K19" s="164"/>
      <c r="L19" s="164"/>
      <c r="M19" s="164"/>
      <c r="N19" s="164"/>
      <c r="O19" s="164"/>
      <c r="P19" s="164"/>
      <c r="Q19" s="164"/>
      <c r="R19" s="164"/>
    </row>
    <row r="20" spans="2:18" ht="20.100000000000001" customHeight="1" x14ac:dyDescent="0.15">
      <c r="B20" s="166"/>
      <c r="C20" s="166"/>
      <c r="D20" s="166"/>
      <c r="E20" s="166"/>
      <c r="F20" s="166"/>
      <c r="G20" s="166"/>
      <c r="H20" s="166"/>
      <c r="I20" s="166"/>
      <c r="J20" s="166"/>
      <c r="K20" s="166"/>
      <c r="L20" s="166"/>
      <c r="M20" s="166"/>
      <c r="N20" s="166"/>
      <c r="O20" s="166"/>
      <c r="P20" s="166"/>
      <c r="Q20" s="166"/>
      <c r="R20" s="166"/>
    </row>
  </sheetData>
  <sheetProtection algorithmName="SHA-512" hashValue="pMXnY2HLgk8tLmkjGmKMFQqz4YrQqrJmWfCXxhcMNKYUL9XWdrKjpSF4vm/ukbw6Kq4oYTCrs3NIyLvWSAFwCQ==" saltValue="mSFDXECqo7Jqa8dhvdgWYg==" spinCount="100000" sheet="1" objects="1" scenarios="1"/>
  <mergeCells count="11">
    <mergeCell ref="C18:D18"/>
    <mergeCell ref="C19:D19"/>
    <mergeCell ref="R2:R4"/>
    <mergeCell ref="M3:O3"/>
    <mergeCell ref="B2:B4"/>
    <mergeCell ref="F2:G3"/>
    <mergeCell ref="H2:I3"/>
    <mergeCell ref="J2:O2"/>
    <mergeCell ref="P2:Q3"/>
    <mergeCell ref="C2:E3"/>
    <mergeCell ref="J3:L3"/>
  </mergeCells>
  <phoneticPr fontId="5"/>
  <pageMargins left="0.23622047244094491" right="0.23622047244094491" top="0.74803149606299213" bottom="0.74803149606299213" header="0.31496062992125984" footer="0.31496062992125984"/>
  <pageSetup paperSize="9" scale="89" fitToHeight="0" orientation="landscape" r:id="rId1"/>
  <headerFooter>
    <oddHeader xml:space="preserve">&amp;R
</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tint="-0.499984740745262"/>
  </sheetPr>
  <dimension ref="A1:D58"/>
  <sheetViews>
    <sheetView workbookViewId="0">
      <selection activeCell="B8" sqref="B8"/>
    </sheetView>
  </sheetViews>
  <sheetFormatPr defaultRowHeight="13.5" x14ac:dyDescent="0.15"/>
  <cols>
    <col min="1" max="16384" width="9" style="115"/>
  </cols>
  <sheetData>
    <row r="1" spans="1:4" x14ac:dyDescent="0.15">
      <c r="B1" s="115" t="s">
        <v>97</v>
      </c>
    </row>
    <row r="2" spans="1:4" x14ac:dyDescent="0.15">
      <c r="A2" s="115" t="s">
        <v>61</v>
      </c>
      <c r="B2" s="115" t="s">
        <v>100</v>
      </c>
      <c r="D2" s="115" t="s">
        <v>220</v>
      </c>
    </row>
    <row r="3" spans="1:4" x14ac:dyDescent="0.15">
      <c r="A3" s="115" t="s">
        <v>62</v>
      </c>
      <c r="B3" s="115" t="s">
        <v>101</v>
      </c>
      <c r="D3" s="115" t="s">
        <v>221</v>
      </c>
    </row>
    <row r="4" spans="1:4" x14ac:dyDescent="0.15">
      <c r="A4" s="115" t="s">
        <v>63</v>
      </c>
      <c r="B4" s="115" t="s">
        <v>102</v>
      </c>
      <c r="D4" s="115" t="s">
        <v>222</v>
      </c>
    </row>
    <row r="5" spans="1:4" x14ac:dyDescent="0.15">
      <c r="A5" s="115" t="s">
        <v>64</v>
      </c>
      <c r="B5" s="115" t="s">
        <v>103</v>
      </c>
      <c r="D5" s="115" t="s">
        <v>223</v>
      </c>
    </row>
    <row r="6" spans="1:4" x14ac:dyDescent="0.15">
      <c r="A6" s="115" t="s">
        <v>65</v>
      </c>
      <c r="B6" s="115" t="s">
        <v>104</v>
      </c>
      <c r="D6" s="115" t="s">
        <v>224</v>
      </c>
    </row>
    <row r="7" spans="1:4" x14ac:dyDescent="0.15">
      <c r="A7" s="115" t="s">
        <v>66</v>
      </c>
      <c r="B7" s="115" t="s">
        <v>105</v>
      </c>
      <c r="D7" s="115" t="s">
        <v>225</v>
      </c>
    </row>
    <row r="8" spans="1:4" x14ac:dyDescent="0.15">
      <c r="A8" s="115" t="s">
        <v>67</v>
      </c>
      <c r="B8" s="115" t="s">
        <v>106</v>
      </c>
      <c r="D8" s="115" t="s">
        <v>168</v>
      </c>
    </row>
    <row r="9" spans="1:4" x14ac:dyDescent="0.15">
      <c r="A9" s="115" t="s">
        <v>68</v>
      </c>
      <c r="B9" s="115" t="s">
        <v>107</v>
      </c>
      <c r="D9" s="115" t="s">
        <v>169</v>
      </c>
    </row>
    <row r="10" spans="1:4" x14ac:dyDescent="0.15">
      <c r="A10" s="115" t="s">
        <v>69</v>
      </c>
      <c r="B10" s="115" t="s">
        <v>108</v>
      </c>
      <c r="D10" s="115" t="s">
        <v>170</v>
      </c>
    </row>
    <row r="11" spans="1:4" x14ac:dyDescent="0.15">
      <c r="A11" s="115" t="s">
        <v>70</v>
      </c>
      <c r="B11" s="115" t="s">
        <v>109</v>
      </c>
      <c r="D11" s="115" t="s">
        <v>171</v>
      </c>
    </row>
    <row r="12" spans="1:4" x14ac:dyDescent="0.15">
      <c r="A12" s="115" t="s">
        <v>71</v>
      </c>
      <c r="B12" s="115" t="s">
        <v>110</v>
      </c>
      <c r="D12" s="115" t="s">
        <v>172</v>
      </c>
    </row>
    <row r="13" spans="1:4" x14ac:dyDescent="0.15">
      <c r="A13" s="115" t="s">
        <v>72</v>
      </c>
      <c r="B13" s="115" t="s">
        <v>111</v>
      </c>
      <c r="D13" s="115" t="s">
        <v>173</v>
      </c>
    </row>
    <row r="14" spans="1:4" x14ac:dyDescent="0.15">
      <c r="B14" s="115" t="s">
        <v>112</v>
      </c>
      <c r="D14" s="115" t="s">
        <v>174</v>
      </c>
    </row>
    <row r="15" spans="1:4" x14ac:dyDescent="0.15">
      <c r="B15" s="115" t="s">
        <v>113</v>
      </c>
      <c r="D15" s="115" t="s">
        <v>175</v>
      </c>
    </row>
    <row r="16" spans="1:4" x14ac:dyDescent="0.15">
      <c r="B16" s="115" t="s">
        <v>114</v>
      </c>
      <c r="D16" s="115" t="s">
        <v>176</v>
      </c>
    </row>
    <row r="17" spans="2:4" x14ac:dyDescent="0.15">
      <c r="B17" s="115" t="s">
        <v>115</v>
      </c>
      <c r="D17" s="115" t="s">
        <v>177</v>
      </c>
    </row>
    <row r="18" spans="2:4" x14ac:dyDescent="0.15">
      <c r="B18" s="115" t="s">
        <v>116</v>
      </c>
      <c r="D18" s="115" t="s">
        <v>178</v>
      </c>
    </row>
    <row r="19" spans="2:4" x14ac:dyDescent="0.15">
      <c r="B19" s="115" t="s">
        <v>117</v>
      </c>
      <c r="D19" s="115" t="s">
        <v>179</v>
      </c>
    </row>
    <row r="20" spans="2:4" x14ac:dyDescent="0.15">
      <c r="B20" s="115" t="s">
        <v>118</v>
      </c>
      <c r="D20" s="115" t="s">
        <v>180</v>
      </c>
    </row>
    <row r="21" spans="2:4" x14ac:dyDescent="0.15">
      <c r="B21" s="115" t="s">
        <v>119</v>
      </c>
      <c r="D21" s="115" t="s">
        <v>181</v>
      </c>
    </row>
    <row r="22" spans="2:4" x14ac:dyDescent="0.15">
      <c r="B22" s="115" t="s">
        <v>120</v>
      </c>
      <c r="D22" s="115" t="s">
        <v>182</v>
      </c>
    </row>
    <row r="23" spans="2:4" x14ac:dyDescent="0.15">
      <c r="B23" s="115" t="s">
        <v>121</v>
      </c>
      <c r="D23" s="115" t="s">
        <v>183</v>
      </c>
    </row>
    <row r="24" spans="2:4" x14ac:dyDescent="0.15">
      <c r="B24" s="115" t="s">
        <v>122</v>
      </c>
      <c r="D24" s="115" t="s">
        <v>184</v>
      </c>
    </row>
    <row r="25" spans="2:4" x14ac:dyDescent="0.15">
      <c r="B25" s="115" t="s">
        <v>123</v>
      </c>
      <c r="D25" s="115" t="s">
        <v>185</v>
      </c>
    </row>
    <row r="26" spans="2:4" x14ac:dyDescent="0.15">
      <c r="B26" s="115" t="s">
        <v>124</v>
      </c>
      <c r="D26" s="115" t="s">
        <v>186</v>
      </c>
    </row>
    <row r="27" spans="2:4" x14ac:dyDescent="0.15">
      <c r="B27" s="115" t="s">
        <v>125</v>
      </c>
      <c r="D27" s="115" t="s">
        <v>187</v>
      </c>
    </row>
    <row r="28" spans="2:4" x14ac:dyDescent="0.15">
      <c r="B28" s="115" t="s">
        <v>126</v>
      </c>
      <c r="D28" s="115" t="s">
        <v>188</v>
      </c>
    </row>
    <row r="29" spans="2:4" x14ac:dyDescent="0.15">
      <c r="B29" s="115" t="s">
        <v>127</v>
      </c>
      <c r="D29" s="115" t="s">
        <v>189</v>
      </c>
    </row>
    <row r="30" spans="2:4" x14ac:dyDescent="0.15">
      <c r="B30" s="115" t="s">
        <v>128</v>
      </c>
      <c r="D30" s="115" t="s">
        <v>190</v>
      </c>
    </row>
    <row r="31" spans="2:4" x14ac:dyDescent="0.15">
      <c r="B31" s="115" t="s">
        <v>129</v>
      </c>
      <c r="D31" s="115" t="s">
        <v>191</v>
      </c>
    </row>
    <row r="32" spans="2:4" x14ac:dyDescent="0.15">
      <c r="B32" s="115" t="s">
        <v>130</v>
      </c>
      <c r="D32" s="115" t="s">
        <v>192</v>
      </c>
    </row>
    <row r="33" spans="2:4" x14ac:dyDescent="0.15">
      <c r="B33" s="115" t="s">
        <v>131</v>
      </c>
      <c r="D33" s="115" t="s">
        <v>193</v>
      </c>
    </row>
    <row r="34" spans="2:4" x14ac:dyDescent="0.15">
      <c r="B34" s="115" t="s">
        <v>132</v>
      </c>
      <c r="D34" s="115" t="s">
        <v>194</v>
      </c>
    </row>
    <row r="35" spans="2:4" x14ac:dyDescent="0.15">
      <c r="B35" s="115" t="s">
        <v>133</v>
      </c>
      <c r="D35" s="115" t="s">
        <v>195</v>
      </c>
    </row>
    <row r="36" spans="2:4" x14ac:dyDescent="0.15">
      <c r="B36" s="115" t="s">
        <v>134</v>
      </c>
      <c r="D36" s="115" t="s">
        <v>196</v>
      </c>
    </row>
    <row r="37" spans="2:4" x14ac:dyDescent="0.15">
      <c r="B37" s="115" t="s">
        <v>135</v>
      </c>
      <c r="D37" s="115" t="s">
        <v>197</v>
      </c>
    </row>
    <row r="38" spans="2:4" x14ac:dyDescent="0.15">
      <c r="B38" s="115" t="s">
        <v>136</v>
      </c>
      <c r="D38" s="115" t="s">
        <v>198</v>
      </c>
    </row>
    <row r="39" spans="2:4" x14ac:dyDescent="0.15">
      <c r="B39" s="115" t="s">
        <v>137</v>
      </c>
      <c r="D39" s="115" t="s">
        <v>199</v>
      </c>
    </row>
    <row r="40" spans="2:4" x14ac:dyDescent="0.15">
      <c r="B40" s="115" t="s">
        <v>138</v>
      </c>
      <c r="D40" s="115" t="s">
        <v>200</v>
      </c>
    </row>
    <row r="41" spans="2:4" x14ac:dyDescent="0.15">
      <c r="B41" s="115" t="s">
        <v>139</v>
      </c>
      <c r="D41" s="115" t="s">
        <v>201</v>
      </c>
    </row>
    <row r="42" spans="2:4" x14ac:dyDescent="0.15">
      <c r="B42" s="115" t="s">
        <v>140</v>
      </c>
      <c r="D42" s="115" t="s">
        <v>202</v>
      </c>
    </row>
    <row r="43" spans="2:4" x14ac:dyDescent="0.15">
      <c r="B43" s="115" t="s">
        <v>141</v>
      </c>
      <c r="D43" s="115" t="s">
        <v>203</v>
      </c>
    </row>
    <row r="44" spans="2:4" x14ac:dyDescent="0.15">
      <c r="B44" s="115" t="s">
        <v>142</v>
      </c>
      <c r="D44" s="115" t="s">
        <v>204</v>
      </c>
    </row>
    <row r="45" spans="2:4" x14ac:dyDescent="0.15">
      <c r="B45" s="115" t="s">
        <v>143</v>
      </c>
      <c r="D45" s="115" t="s">
        <v>205</v>
      </c>
    </row>
    <row r="46" spans="2:4" x14ac:dyDescent="0.15">
      <c r="B46" s="115" t="s">
        <v>144</v>
      </c>
      <c r="D46" s="115" t="s">
        <v>206</v>
      </c>
    </row>
    <row r="47" spans="2:4" x14ac:dyDescent="0.15">
      <c r="B47" s="115" t="s">
        <v>145</v>
      </c>
      <c r="D47" s="115" t="s">
        <v>207</v>
      </c>
    </row>
    <row r="48" spans="2:4" x14ac:dyDescent="0.15">
      <c r="B48" s="115" t="s">
        <v>146</v>
      </c>
      <c r="D48" s="115" t="s">
        <v>208</v>
      </c>
    </row>
    <row r="49" spans="4:4" x14ac:dyDescent="0.15">
      <c r="D49" s="115" t="s">
        <v>209</v>
      </c>
    </row>
    <row r="50" spans="4:4" x14ac:dyDescent="0.15">
      <c r="D50" s="115" t="s">
        <v>210</v>
      </c>
    </row>
    <row r="51" spans="4:4" x14ac:dyDescent="0.15">
      <c r="D51" s="115" t="s">
        <v>211</v>
      </c>
    </row>
    <row r="52" spans="4:4" x14ac:dyDescent="0.15">
      <c r="D52" s="115" t="s">
        <v>212</v>
      </c>
    </row>
    <row r="53" spans="4:4" x14ac:dyDescent="0.15">
      <c r="D53" s="115" t="s">
        <v>213</v>
      </c>
    </row>
    <row r="54" spans="4:4" x14ac:dyDescent="0.15">
      <c r="D54" s="115" t="s">
        <v>214</v>
      </c>
    </row>
    <row r="55" spans="4:4" x14ac:dyDescent="0.15">
      <c r="D55" s="115" t="s">
        <v>215</v>
      </c>
    </row>
    <row r="56" spans="4:4" x14ac:dyDescent="0.15">
      <c r="D56" s="115" t="s">
        <v>216</v>
      </c>
    </row>
    <row r="57" spans="4:4" x14ac:dyDescent="0.15">
      <c r="D57" s="115" t="s">
        <v>217</v>
      </c>
    </row>
    <row r="58" spans="4:4" x14ac:dyDescent="0.15">
      <c r="D58" s="115" t="s">
        <v>218</v>
      </c>
    </row>
  </sheetData>
  <sheetProtection algorithmName="SHA-512" hashValue="lEh9EmpaFI1iJi0KJmnE50o2zocDyED7iW2raRQdwmgfKSbmZWJrG9z1muF+7jbSb5DRgTI08pFlECOjxWajKw==" saltValue="Eco8s/yJ0/sEngfL7QFr6g==" spinCount="100000" sheet="1" objects="1" scenarios="1"/>
  <phoneticPr fontId="7"/>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9D4AF94DAD9440BB4E96270F95D4E7" ma:contentTypeVersion="17" ma:contentTypeDescription="新しいドキュメントを作成します。" ma:contentTypeScope="" ma:versionID="c53c0e575791dbc1820ae16d08d36d23">
  <xsd:schema xmlns:xsd="http://www.w3.org/2001/XMLSchema" xmlns:xs="http://www.w3.org/2001/XMLSchema" xmlns:p="http://schemas.microsoft.com/office/2006/metadata/properties" xmlns:ns2="847617ea-2c0e-4074-9bca-9faabe9f739a" xmlns:ns3="85ec59af-1a16-40a0-b163-384e34c79a5c" targetNamespace="http://schemas.microsoft.com/office/2006/metadata/properties" ma:root="true" ma:fieldsID="31ab226ad474067d06e4d925bdd9e7d1" ns2:_="" ns3:_="">
    <xsd:import namespace="847617ea-2c0e-4074-9bca-9faabe9f739a"/>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_Flow_SignoffStatus" minOccurs="0"/>
                <xsd:element ref="ns2:MediaServiceOCR"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47617ea-2c0e-4074-9bca-9faabe9f739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_Flow_SignoffStatus" ma:index="19" nillable="true" ma:displayName="承認の状態" ma:internalName="_x627f__x8a8d__x306e__x72b6__x614b_">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ba57bb0-6321-4c99-a6fd-1fae7eb475b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47617ea-2c0e-4074-9bca-9faabe9f739a">
      <Terms xmlns="http://schemas.microsoft.com/office/infopath/2007/PartnerControls"/>
    </lcf76f155ced4ddcb4097134ff3c332f>
    <TaxCatchAll xmlns="85ec59af-1a16-40a0-b163-384e34c79a5c" xsi:nil="true"/>
    <_Flow_SignoffStatus xmlns="847617ea-2c0e-4074-9bca-9faabe9f739a" xsi:nil="true"/>
    <_x4f5c__x6210__x65e5__x6642_ xmlns="847617ea-2c0e-4074-9bca-9faabe9f739a" xsi:nil="true"/>
  </documentManagement>
</p:properties>
</file>

<file path=customXml/itemProps1.xml><?xml version="1.0" encoding="utf-8"?>
<ds:datastoreItem xmlns:ds="http://schemas.openxmlformats.org/officeDocument/2006/customXml" ds:itemID="{D1DAA1BB-3CD8-430A-B847-4BCA0E9FEEE0}"/>
</file>

<file path=customXml/itemProps2.xml><?xml version="1.0" encoding="utf-8"?>
<ds:datastoreItem xmlns:ds="http://schemas.openxmlformats.org/officeDocument/2006/customXml" ds:itemID="{11B6ADE2-D624-423D-A948-219DF7E1B7DF}"/>
</file>

<file path=customXml/itemProps3.xml><?xml version="1.0" encoding="utf-8"?>
<ds:datastoreItem xmlns:ds="http://schemas.openxmlformats.org/officeDocument/2006/customXml" ds:itemID="{60D06CA3-69E5-4064-8664-E85DC8BB206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7</vt:i4>
      </vt:variant>
    </vt:vector>
  </HeadingPairs>
  <TitlesOfParts>
    <vt:vector size="16" baseType="lpstr">
      <vt:lpstr>１．養殖施設の設置状況</vt:lpstr>
      <vt:lpstr>２．種苗の活込状況及び入手先</vt:lpstr>
      <vt:lpstr>別添</vt:lpstr>
      <vt:lpstr>３．移送した状況</vt:lpstr>
      <vt:lpstr>４．移送された状況</vt:lpstr>
      <vt:lpstr>５．斃死状況</vt:lpstr>
      <vt:lpstr>６．出荷状況</vt:lpstr>
      <vt:lpstr>【自動集計表】</vt:lpstr>
      <vt:lpstr>Sheet1</vt:lpstr>
      <vt:lpstr>'１．養殖施設の設置状況'!Print_Area</vt:lpstr>
      <vt:lpstr>'２．種苗の活込状況及び入手先'!Print_Area</vt:lpstr>
      <vt:lpstr>'３．移送した状況'!Print_Area</vt:lpstr>
      <vt:lpstr>'４．移送された状況'!Print_Area</vt:lpstr>
      <vt:lpstr>'５．斃死状況'!Print_Area</vt:lpstr>
      <vt:lpstr>'６．出荷状況'!Print_Area</vt:lpstr>
      <vt:lpstr>別添!Print_Area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2024-10-29T00:57:14Z</dcterms:created>
  <dcterms:modified xsi:type="dcterms:W3CDTF">2024-10-29T01:00:50Z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0x0101007E9D4AF94DAD9440BB4E96270F95D4E7</vt:lpwstr>
  </property>
</Properties>
</file>